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un.k\Desktop\New Website data\3 years claims data\"/>
    </mc:Choice>
  </mc:AlternateContent>
  <bookViews>
    <workbookView xWindow="0" yWindow="0" windowWidth="20490" windowHeight="7350" activeTab="1"/>
  </bookViews>
  <sheets>
    <sheet name="Indl-DC" sheetId="1" r:id="rId1"/>
    <sheet name="Group D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2" l="1"/>
  <c r="R55" i="2"/>
  <c r="R59" i="2" s="1"/>
  <c r="Q55" i="2"/>
  <c r="Q59" i="2" s="1"/>
  <c r="P55" i="2"/>
  <c r="P59" i="2" s="1"/>
  <c r="O55" i="2"/>
  <c r="O59" i="2" s="1"/>
  <c r="N55" i="2"/>
  <c r="N59" i="2" s="1"/>
  <c r="M55" i="2"/>
  <c r="M59" i="2" s="1"/>
  <c r="L55" i="2"/>
  <c r="L59" i="2" s="1"/>
  <c r="K55" i="2"/>
  <c r="K59" i="2" s="1"/>
  <c r="J55" i="2"/>
  <c r="I55" i="2"/>
  <c r="I59" i="2" s="1"/>
  <c r="H55" i="2"/>
  <c r="H59" i="2" s="1"/>
  <c r="G55" i="2"/>
  <c r="G59" i="2" s="1"/>
  <c r="F55" i="2"/>
  <c r="F59" i="2" s="1"/>
  <c r="E55" i="2"/>
  <c r="E59" i="2" s="1"/>
  <c r="D55" i="2"/>
  <c r="D59" i="2" s="1"/>
  <c r="C55" i="2"/>
  <c r="C59" i="2" s="1"/>
  <c r="R54" i="2"/>
  <c r="R58" i="2" s="1"/>
  <c r="Q54" i="2"/>
  <c r="Q58" i="2" s="1"/>
  <c r="P54" i="2"/>
  <c r="P58" i="2" s="1"/>
  <c r="O54" i="2"/>
  <c r="O58" i="2" s="1"/>
  <c r="N54" i="2"/>
  <c r="N58" i="2" s="1"/>
  <c r="M54" i="2"/>
  <c r="M58" i="2" s="1"/>
  <c r="L54" i="2"/>
  <c r="L58" i="2" s="1"/>
  <c r="K54" i="2"/>
  <c r="K58" i="2" s="1"/>
  <c r="J54" i="2"/>
  <c r="J58" i="2" s="1"/>
  <c r="I54" i="2"/>
  <c r="I58" i="2" s="1"/>
  <c r="H54" i="2"/>
  <c r="H58" i="2" s="1"/>
  <c r="G54" i="2"/>
  <c r="G58" i="2" s="1"/>
  <c r="F54" i="2"/>
  <c r="F58" i="2" s="1"/>
  <c r="E54" i="2"/>
  <c r="E58" i="2" s="1"/>
  <c r="D54" i="2"/>
  <c r="D58" i="2" s="1"/>
  <c r="C54" i="2"/>
  <c r="C58" i="2" s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C58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D55" i="1"/>
  <c r="D59" i="1" s="1"/>
  <c r="E55" i="1"/>
  <c r="E59" i="1" s="1"/>
  <c r="F55" i="1"/>
  <c r="F59" i="1" s="1"/>
  <c r="G55" i="1"/>
  <c r="G59" i="1" s="1"/>
  <c r="H55" i="1"/>
  <c r="H59" i="1" s="1"/>
  <c r="I55" i="1"/>
  <c r="I59" i="1" s="1"/>
  <c r="J55" i="1"/>
  <c r="J59" i="1" s="1"/>
  <c r="K55" i="1"/>
  <c r="K59" i="1" s="1"/>
  <c r="L55" i="1"/>
  <c r="L59" i="1" s="1"/>
  <c r="M55" i="1"/>
  <c r="M59" i="1" s="1"/>
  <c r="N55" i="1"/>
  <c r="N59" i="1" s="1"/>
  <c r="O55" i="1"/>
  <c r="O59" i="1" s="1"/>
  <c r="P55" i="1"/>
  <c r="P59" i="1" s="1"/>
  <c r="Q55" i="1"/>
  <c r="Q59" i="1" s="1"/>
  <c r="R55" i="1"/>
  <c r="R59" i="1" s="1"/>
  <c r="C55" i="1"/>
  <c r="C59" i="1" s="1"/>
  <c r="C54" i="1"/>
  <c r="X59" i="1" l="1"/>
  <c r="W59" i="1"/>
  <c r="V59" i="1"/>
  <c r="U59" i="1"/>
  <c r="T59" i="1"/>
  <c r="S59" i="1"/>
  <c r="X58" i="1"/>
  <c r="W58" i="1"/>
  <c r="V58" i="1"/>
  <c r="U58" i="1"/>
  <c r="T58" i="1"/>
  <c r="S58" i="1"/>
  <c r="X57" i="1"/>
  <c r="W57" i="1"/>
  <c r="V57" i="1"/>
  <c r="U57" i="1"/>
  <c r="T57" i="1"/>
  <c r="S57" i="1"/>
  <c r="X56" i="1"/>
  <c r="W56" i="1"/>
  <c r="V56" i="1"/>
  <c r="U56" i="1"/>
  <c r="T56" i="1"/>
  <c r="S56" i="1"/>
  <c r="X55" i="1"/>
  <c r="W55" i="1"/>
  <c r="V55" i="1"/>
  <c r="U55" i="1"/>
  <c r="T55" i="1"/>
  <c r="S55" i="1"/>
  <c r="X54" i="1"/>
  <c r="W54" i="1"/>
  <c r="V54" i="1"/>
  <c r="U54" i="1"/>
  <c r="T54" i="1"/>
  <c r="S54" i="1"/>
  <c r="X53" i="1"/>
  <c r="W53" i="1"/>
  <c r="V53" i="1"/>
  <c r="U53" i="1"/>
  <c r="T53" i="1"/>
  <c r="S53" i="1"/>
  <c r="X52" i="1"/>
  <c r="W52" i="1"/>
  <c r="V52" i="1"/>
  <c r="U52" i="1"/>
  <c r="T52" i="1"/>
  <c r="S52" i="1"/>
  <c r="X51" i="1"/>
  <c r="W51" i="1"/>
  <c r="V51" i="1"/>
  <c r="U51" i="1"/>
  <c r="T51" i="1"/>
  <c r="S51" i="1"/>
  <c r="X50" i="1"/>
  <c r="W50" i="1"/>
  <c r="V50" i="1"/>
  <c r="U50" i="1"/>
  <c r="T50" i="1"/>
  <c r="S50" i="1"/>
  <c r="X49" i="1"/>
  <c r="W49" i="1"/>
  <c r="V49" i="1"/>
  <c r="U49" i="1"/>
  <c r="T49" i="1"/>
  <c r="S49" i="1"/>
  <c r="X48" i="1"/>
  <c r="W48" i="1"/>
  <c r="V48" i="1"/>
  <c r="U48" i="1"/>
  <c r="T48" i="1"/>
  <c r="S48" i="1"/>
  <c r="X47" i="1"/>
  <c r="W47" i="1"/>
  <c r="V47" i="1"/>
  <c r="U47" i="1"/>
  <c r="T47" i="1"/>
  <c r="S47" i="1"/>
  <c r="X46" i="1"/>
  <c r="W46" i="1"/>
  <c r="V46" i="1"/>
  <c r="U46" i="1"/>
  <c r="T46" i="1"/>
  <c r="S46" i="1"/>
  <c r="X45" i="1"/>
  <c r="X43" i="1"/>
  <c r="W43" i="1"/>
  <c r="V43" i="1"/>
  <c r="U43" i="1"/>
  <c r="T43" i="1"/>
  <c r="S43" i="1"/>
  <c r="X42" i="1"/>
  <c r="W42" i="1"/>
  <c r="V42" i="1"/>
  <c r="U42" i="1"/>
  <c r="T42" i="1"/>
  <c r="S42" i="1"/>
  <c r="X41" i="1"/>
  <c r="W41" i="1"/>
  <c r="V41" i="1"/>
  <c r="U41" i="1"/>
  <c r="T41" i="1"/>
  <c r="S41" i="1"/>
  <c r="X40" i="1"/>
  <c r="W40" i="1"/>
  <c r="V40" i="1"/>
  <c r="U40" i="1"/>
  <c r="T40" i="1"/>
  <c r="S40" i="1"/>
  <c r="X39" i="1"/>
  <c r="W39" i="1"/>
  <c r="V39" i="1"/>
  <c r="U39" i="1"/>
  <c r="T39" i="1"/>
  <c r="S39" i="1"/>
  <c r="X38" i="1"/>
  <c r="W38" i="1"/>
  <c r="V38" i="1"/>
  <c r="U38" i="1"/>
  <c r="T38" i="1"/>
  <c r="S38" i="1"/>
  <c r="X37" i="1"/>
  <c r="W37" i="1"/>
  <c r="V37" i="1"/>
  <c r="U37" i="1"/>
  <c r="T37" i="1"/>
  <c r="S37" i="1"/>
  <c r="X36" i="1"/>
  <c r="W36" i="1"/>
  <c r="V36" i="1"/>
  <c r="U36" i="1"/>
  <c r="T36" i="1"/>
  <c r="S36" i="1"/>
  <c r="X35" i="1"/>
  <c r="W35" i="1"/>
  <c r="V35" i="1"/>
  <c r="U35" i="1"/>
  <c r="T35" i="1"/>
  <c r="S35" i="1"/>
  <c r="X34" i="1"/>
  <c r="W34" i="1"/>
  <c r="V34" i="1"/>
  <c r="U34" i="1"/>
  <c r="T34" i="1"/>
  <c r="S34" i="1"/>
  <c r="X30" i="1"/>
  <c r="W30" i="1"/>
  <c r="V30" i="1"/>
  <c r="U30" i="1"/>
  <c r="T30" i="1"/>
  <c r="S30" i="1"/>
  <c r="X29" i="1"/>
  <c r="W29" i="1"/>
  <c r="V29" i="1"/>
  <c r="U29" i="1"/>
  <c r="T29" i="1"/>
  <c r="S29" i="1"/>
  <c r="X28" i="1"/>
  <c r="W28" i="1"/>
  <c r="V28" i="1"/>
  <c r="U28" i="1"/>
  <c r="T28" i="1"/>
  <c r="S28" i="1"/>
  <c r="X27" i="1"/>
  <c r="W27" i="1"/>
  <c r="V27" i="1"/>
  <c r="U27" i="1"/>
  <c r="T27" i="1"/>
  <c r="S27" i="1"/>
  <c r="X26" i="1"/>
  <c r="W26" i="1"/>
  <c r="V26" i="1"/>
  <c r="U26" i="1"/>
  <c r="T26" i="1"/>
  <c r="S26" i="1"/>
  <c r="X25" i="1"/>
  <c r="W25" i="1"/>
  <c r="V25" i="1"/>
  <c r="U25" i="1"/>
  <c r="T25" i="1"/>
  <c r="S25" i="1"/>
  <c r="X24" i="1"/>
  <c r="W24" i="1"/>
  <c r="V24" i="1"/>
  <c r="U24" i="1"/>
  <c r="T24" i="1"/>
  <c r="S24" i="1"/>
  <c r="X23" i="1"/>
  <c r="W23" i="1"/>
  <c r="V23" i="1"/>
  <c r="U23" i="1"/>
  <c r="T23" i="1"/>
  <c r="S23" i="1"/>
  <c r="X22" i="1"/>
  <c r="W22" i="1"/>
  <c r="V22" i="1"/>
  <c r="U22" i="1"/>
  <c r="T22" i="1"/>
  <c r="S22" i="1"/>
  <c r="X21" i="1"/>
  <c r="W21" i="1"/>
  <c r="V21" i="1"/>
  <c r="U21" i="1"/>
  <c r="T21" i="1"/>
  <c r="S21" i="1"/>
  <c r="X20" i="1"/>
  <c r="W20" i="1"/>
  <c r="V20" i="1"/>
  <c r="U20" i="1"/>
  <c r="T20" i="1"/>
  <c r="S20" i="1"/>
  <c r="X19" i="1"/>
  <c r="W19" i="1"/>
  <c r="V19" i="1"/>
  <c r="U19" i="1"/>
  <c r="T19" i="1"/>
  <c r="S19" i="1"/>
  <c r="X18" i="1"/>
  <c r="W18" i="1"/>
  <c r="V18" i="1"/>
  <c r="U18" i="1"/>
  <c r="T18" i="1"/>
  <c r="S18" i="1"/>
  <c r="X17" i="1"/>
  <c r="W17" i="1"/>
  <c r="V17" i="1"/>
  <c r="U17" i="1"/>
  <c r="T17" i="1"/>
  <c r="S17" i="1"/>
  <c r="X16" i="1"/>
  <c r="W16" i="1"/>
  <c r="V16" i="1"/>
  <c r="U16" i="1"/>
  <c r="T16" i="1"/>
  <c r="S16" i="1"/>
  <c r="X15" i="1"/>
  <c r="W15" i="1"/>
  <c r="V15" i="1"/>
  <c r="U15" i="1"/>
  <c r="T15" i="1"/>
  <c r="S15" i="1"/>
  <c r="X14" i="1"/>
  <c r="W14" i="1"/>
  <c r="V14" i="1"/>
  <c r="U14" i="1"/>
  <c r="T14" i="1"/>
  <c r="S14" i="1"/>
  <c r="X13" i="1"/>
  <c r="W13" i="1"/>
  <c r="V13" i="1"/>
  <c r="U13" i="1"/>
  <c r="T13" i="1"/>
  <c r="S13" i="1"/>
  <c r="X12" i="1"/>
  <c r="W12" i="1"/>
  <c r="V12" i="1"/>
  <c r="U12" i="1"/>
  <c r="T12" i="1"/>
  <c r="S12" i="1"/>
  <c r="X11" i="1"/>
  <c r="W11" i="1"/>
  <c r="V11" i="1"/>
  <c r="U11" i="1"/>
  <c r="T11" i="1"/>
  <c r="S11" i="1"/>
  <c r="X10" i="1"/>
  <c r="W10" i="1"/>
  <c r="V10" i="1"/>
  <c r="U10" i="1"/>
  <c r="T10" i="1"/>
  <c r="S10" i="1"/>
  <c r="X9" i="1"/>
  <c r="W9" i="1"/>
  <c r="V9" i="1"/>
  <c r="U9" i="1"/>
  <c r="T9" i="1"/>
  <c r="S9" i="1"/>
  <c r="X8" i="1"/>
  <c r="W8" i="1"/>
  <c r="V8" i="1"/>
  <c r="U8" i="1"/>
  <c r="T8" i="1"/>
  <c r="S8" i="1"/>
  <c r="X7" i="1"/>
  <c r="W7" i="1"/>
  <c r="V7" i="1"/>
  <c r="U7" i="1"/>
  <c r="T7" i="1"/>
  <c r="S7" i="1"/>
  <c r="X6" i="1"/>
  <c r="W6" i="1"/>
  <c r="V6" i="1"/>
  <c r="U6" i="1"/>
  <c r="T6" i="1"/>
  <c r="S6" i="1"/>
  <c r="X5" i="1"/>
  <c r="W5" i="1"/>
  <c r="V5" i="1"/>
  <c r="U5" i="1"/>
  <c r="T5" i="1"/>
  <c r="S5" i="1"/>
  <c r="X59" i="2"/>
  <c r="W59" i="2"/>
  <c r="V59" i="2"/>
  <c r="U59" i="2"/>
  <c r="T59" i="2"/>
  <c r="S59" i="2"/>
  <c r="X58" i="2"/>
  <c r="W58" i="2"/>
  <c r="V58" i="2"/>
  <c r="U58" i="2"/>
  <c r="T58" i="2"/>
  <c r="S58" i="2"/>
  <c r="X57" i="2"/>
  <c r="W57" i="2"/>
  <c r="V57" i="2"/>
  <c r="U57" i="2"/>
  <c r="T57" i="2"/>
  <c r="S57" i="2"/>
  <c r="X56" i="2"/>
  <c r="W56" i="2"/>
  <c r="V56" i="2"/>
  <c r="U56" i="2"/>
  <c r="T56" i="2"/>
  <c r="S56" i="2"/>
  <c r="X55" i="2"/>
  <c r="W55" i="2"/>
  <c r="V55" i="2"/>
  <c r="U55" i="2"/>
  <c r="T55" i="2"/>
  <c r="S55" i="2"/>
  <c r="X54" i="2"/>
  <c r="W54" i="2"/>
  <c r="V54" i="2"/>
  <c r="U54" i="2"/>
  <c r="T54" i="2"/>
  <c r="S54" i="2"/>
  <c r="X53" i="2"/>
  <c r="W53" i="2"/>
  <c r="V53" i="2"/>
  <c r="U53" i="2"/>
  <c r="T53" i="2"/>
  <c r="S53" i="2"/>
  <c r="X52" i="2"/>
  <c r="W52" i="2"/>
  <c r="V52" i="2"/>
  <c r="U52" i="2"/>
  <c r="T52" i="2"/>
  <c r="S52" i="2"/>
  <c r="X51" i="2"/>
  <c r="W51" i="2"/>
  <c r="V51" i="2"/>
  <c r="U51" i="2"/>
  <c r="T51" i="2"/>
  <c r="S51" i="2"/>
  <c r="X50" i="2"/>
  <c r="W50" i="2"/>
  <c r="V50" i="2"/>
  <c r="U50" i="2"/>
  <c r="T50" i="2"/>
  <c r="S50" i="2"/>
  <c r="X49" i="2"/>
  <c r="W49" i="2"/>
  <c r="V49" i="2"/>
  <c r="U49" i="2"/>
  <c r="T49" i="2"/>
  <c r="S49" i="2"/>
  <c r="X48" i="2"/>
  <c r="W48" i="2"/>
  <c r="V48" i="2"/>
  <c r="U48" i="2"/>
  <c r="T48" i="2"/>
  <c r="S48" i="2"/>
  <c r="X47" i="2"/>
  <c r="W47" i="2"/>
  <c r="V47" i="2"/>
  <c r="U47" i="2"/>
  <c r="T47" i="2"/>
  <c r="S47" i="2"/>
  <c r="X46" i="2"/>
  <c r="W46" i="2"/>
  <c r="V46" i="2"/>
  <c r="U46" i="2"/>
  <c r="T46" i="2"/>
  <c r="S46" i="2"/>
  <c r="X45" i="2"/>
  <c r="X43" i="2"/>
  <c r="W43" i="2"/>
  <c r="V43" i="2"/>
  <c r="U43" i="2"/>
  <c r="T43" i="2"/>
  <c r="S43" i="2"/>
  <c r="X42" i="2"/>
  <c r="W42" i="2"/>
  <c r="V42" i="2"/>
  <c r="U42" i="2"/>
  <c r="T42" i="2"/>
  <c r="S42" i="2"/>
  <c r="X41" i="2"/>
  <c r="W41" i="2"/>
  <c r="V41" i="2"/>
  <c r="U41" i="2"/>
  <c r="T41" i="2"/>
  <c r="S41" i="2"/>
  <c r="X40" i="2"/>
  <c r="W40" i="2"/>
  <c r="V40" i="2"/>
  <c r="U40" i="2"/>
  <c r="T40" i="2"/>
  <c r="S40" i="2"/>
  <c r="X39" i="2"/>
  <c r="W39" i="2"/>
  <c r="V39" i="2"/>
  <c r="U39" i="2"/>
  <c r="T39" i="2"/>
  <c r="S39" i="2"/>
  <c r="X38" i="2"/>
  <c r="W38" i="2"/>
  <c r="V38" i="2"/>
  <c r="U38" i="2"/>
  <c r="T38" i="2"/>
  <c r="S38" i="2"/>
  <c r="X37" i="2"/>
  <c r="W37" i="2"/>
  <c r="V37" i="2"/>
  <c r="U37" i="2"/>
  <c r="T37" i="2"/>
  <c r="S37" i="2"/>
  <c r="X36" i="2"/>
  <c r="W36" i="2"/>
  <c r="V36" i="2"/>
  <c r="U36" i="2"/>
  <c r="T36" i="2"/>
  <c r="S36" i="2"/>
  <c r="X35" i="2"/>
  <c r="W35" i="2"/>
  <c r="V35" i="2"/>
  <c r="U35" i="2"/>
  <c r="T35" i="2"/>
  <c r="S35" i="2"/>
  <c r="X34" i="2"/>
  <c r="W34" i="2"/>
  <c r="V34" i="2"/>
  <c r="U34" i="2"/>
  <c r="T34" i="2"/>
  <c r="S34" i="2"/>
  <c r="X30" i="2"/>
  <c r="W30" i="2"/>
  <c r="V30" i="2"/>
  <c r="U30" i="2"/>
  <c r="T30" i="2"/>
  <c r="S30" i="2"/>
  <c r="X29" i="2"/>
  <c r="W29" i="2"/>
  <c r="V29" i="2"/>
  <c r="U29" i="2"/>
  <c r="T29" i="2"/>
  <c r="S29" i="2"/>
  <c r="X28" i="2"/>
  <c r="W28" i="2"/>
  <c r="V28" i="2"/>
  <c r="U28" i="2"/>
  <c r="T28" i="2"/>
  <c r="S28" i="2"/>
  <c r="X27" i="2"/>
  <c r="W27" i="2"/>
  <c r="V27" i="2"/>
  <c r="U27" i="2"/>
  <c r="T27" i="2"/>
  <c r="S27" i="2"/>
  <c r="X26" i="2"/>
  <c r="W26" i="2"/>
  <c r="V26" i="2"/>
  <c r="U26" i="2"/>
  <c r="T26" i="2"/>
  <c r="S26" i="2"/>
  <c r="X25" i="2"/>
  <c r="W25" i="2"/>
  <c r="V25" i="2"/>
  <c r="U25" i="2"/>
  <c r="T25" i="2"/>
  <c r="S25" i="2"/>
  <c r="X24" i="2"/>
  <c r="W24" i="2"/>
  <c r="V24" i="2"/>
  <c r="U24" i="2"/>
  <c r="T24" i="2"/>
  <c r="S24" i="2"/>
  <c r="X23" i="2"/>
  <c r="W23" i="2"/>
  <c r="V23" i="2"/>
  <c r="U23" i="2"/>
  <c r="T23" i="2"/>
  <c r="S23" i="2"/>
  <c r="X22" i="2"/>
  <c r="W22" i="2"/>
  <c r="V22" i="2"/>
  <c r="U22" i="2"/>
  <c r="T22" i="2"/>
  <c r="S22" i="2"/>
  <c r="X21" i="2"/>
  <c r="W21" i="2"/>
  <c r="V21" i="2"/>
  <c r="U21" i="2"/>
  <c r="T21" i="2"/>
  <c r="S21" i="2"/>
  <c r="X20" i="2"/>
  <c r="W20" i="2"/>
  <c r="V20" i="2"/>
  <c r="U20" i="2"/>
  <c r="T20" i="2"/>
  <c r="S20" i="2"/>
  <c r="X19" i="2"/>
  <c r="W19" i="2"/>
  <c r="V19" i="2"/>
  <c r="U19" i="2"/>
  <c r="T19" i="2"/>
  <c r="S19" i="2"/>
  <c r="X18" i="2"/>
  <c r="W18" i="2"/>
  <c r="V18" i="2"/>
  <c r="U18" i="2"/>
  <c r="T18" i="2"/>
  <c r="S18" i="2"/>
  <c r="X17" i="2"/>
  <c r="W17" i="2"/>
  <c r="V17" i="2"/>
  <c r="U17" i="2"/>
  <c r="T17" i="2"/>
  <c r="S17" i="2"/>
  <c r="X16" i="2"/>
  <c r="W16" i="2"/>
  <c r="V16" i="2"/>
  <c r="U16" i="2"/>
  <c r="T16" i="2"/>
  <c r="S16" i="2"/>
  <c r="X15" i="2"/>
  <c r="W15" i="2"/>
  <c r="V15" i="2"/>
  <c r="U15" i="2"/>
  <c r="T15" i="2"/>
  <c r="S15" i="2"/>
  <c r="X14" i="2"/>
  <c r="W14" i="2"/>
  <c r="V14" i="2"/>
  <c r="U14" i="2"/>
  <c r="T14" i="2"/>
  <c r="S14" i="2"/>
  <c r="X13" i="2"/>
  <c r="W13" i="2"/>
  <c r="V13" i="2"/>
  <c r="U13" i="2"/>
  <c r="T13" i="2"/>
  <c r="S13" i="2"/>
  <c r="X12" i="2"/>
  <c r="W12" i="2"/>
  <c r="V12" i="2"/>
  <c r="U12" i="2"/>
  <c r="T12" i="2"/>
  <c r="S12" i="2"/>
  <c r="X11" i="2"/>
  <c r="W11" i="2"/>
  <c r="V11" i="2"/>
  <c r="U11" i="2"/>
  <c r="T11" i="2"/>
  <c r="S11" i="2"/>
  <c r="X10" i="2"/>
  <c r="W10" i="2"/>
  <c r="V10" i="2"/>
  <c r="U10" i="2"/>
  <c r="T10" i="2"/>
  <c r="S10" i="2"/>
  <c r="X9" i="2"/>
  <c r="W9" i="2"/>
  <c r="V9" i="2"/>
  <c r="U9" i="2"/>
  <c r="T9" i="2"/>
  <c r="S9" i="2"/>
  <c r="X8" i="2"/>
  <c r="W8" i="2"/>
  <c r="V8" i="2"/>
  <c r="U8" i="2"/>
  <c r="T8" i="2"/>
  <c r="S8" i="2"/>
  <c r="X7" i="2"/>
  <c r="W7" i="2"/>
  <c r="V7" i="2"/>
  <c r="U7" i="2"/>
  <c r="T7" i="2"/>
  <c r="S7" i="2"/>
  <c r="S6" i="2"/>
  <c r="T6" i="2"/>
  <c r="U6" i="2"/>
  <c r="V6" i="2"/>
  <c r="W6" i="2"/>
  <c r="X6" i="2"/>
  <c r="X5" i="2"/>
  <c r="W5" i="2"/>
  <c r="V5" i="2"/>
  <c r="U5" i="2"/>
  <c r="T5" i="2"/>
  <c r="S5" i="2"/>
</calcChain>
</file>

<file path=xl/sharedStrings.xml><?xml version="1.0" encoding="utf-8"?>
<sst xmlns="http://schemas.openxmlformats.org/spreadsheetml/2006/main" count="301" uniqueCount="51">
  <si>
    <t>Life Insurer</t>
  </si>
  <si>
    <t>Claims pending at start of the period</t>
  </si>
  <si>
    <t>Claims intimated / booked</t>
  </si>
  <si>
    <t>Total Claims</t>
  </si>
  <si>
    <t>Claims paid</t>
  </si>
  <si>
    <t xml:space="preserve">Claims Repudiated </t>
  </si>
  <si>
    <t>Claims rejected</t>
  </si>
  <si>
    <t>Claims Unclaimed</t>
  </si>
  <si>
    <t>Claims pending at end of the period</t>
  </si>
  <si>
    <t>Aegon</t>
  </si>
  <si>
    <t>Aviva</t>
  </si>
  <si>
    <t>Bajaj Allianz</t>
  </si>
  <si>
    <t xml:space="preserve">Bharti Axa </t>
  </si>
  <si>
    <t>Canara HSBC OBC</t>
  </si>
  <si>
    <t>Edelweiss Tokio</t>
  </si>
  <si>
    <t>Exide Life</t>
  </si>
  <si>
    <t>Future Generali</t>
  </si>
  <si>
    <t>ICICI Prudential</t>
  </si>
  <si>
    <t>India First</t>
  </si>
  <si>
    <t xml:space="preserve">Kotak Mahindra </t>
  </si>
  <si>
    <t>Max Life</t>
  </si>
  <si>
    <t>PNB Met Life</t>
  </si>
  <si>
    <t>Pramerica Life</t>
  </si>
  <si>
    <t>Reliance Nippon</t>
  </si>
  <si>
    <t xml:space="preserve">SBI Life </t>
  </si>
  <si>
    <t>Shriram</t>
  </si>
  <si>
    <t>Star Union</t>
  </si>
  <si>
    <t>Tata AIA</t>
  </si>
  <si>
    <t>Private Total</t>
  </si>
  <si>
    <t xml:space="preserve">LIC </t>
  </si>
  <si>
    <t>Industry Total</t>
  </si>
  <si>
    <t>Year</t>
  </si>
  <si>
    <t>2019-20</t>
  </si>
  <si>
    <t>NOP</t>
  </si>
  <si>
    <t>Amt.</t>
  </si>
  <si>
    <t xml:space="preserve"> (Amt. in Rs. Crs.)</t>
  </si>
  <si>
    <t>Ageas Federal</t>
  </si>
  <si>
    <t>Aditya Birla Life</t>
  </si>
  <si>
    <t>HDFC Life</t>
  </si>
  <si>
    <t>Sahara Life</t>
  </si>
  <si>
    <t xml:space="preserve">  (Amount in Rs.Crs.)</t>
  </si>
  <si>
    <t xml:space="preserve">HDFC Life </t>
  </si>
  <si>
    <t>No.</t>
  </si>
  <si>
    <t>Aditya Birla Life         **</t>
  </si>
  <si>
    <t>Claims Paid Ratio %</t>
  </si>
  <si>
    <t>Claims Repudiated/Rejected Ratio %</t>
  </si>
  <si>
    <t>Claims Pending Ratio %</t>
  </si>
  <si>
    <t>Claims Repudiated/ Rejected Ratio %</t>
  </si>
  <si>
    <t>INDIVIDUAL DEATH CLAIMS FOR THE PERIOD ENDED MARCH 2020</t>
  </si>
  <si>
    <t>2018-19</t>
  </si>
  <si>
    <t>GROUP DEATH CLAIMS FOR THE PERIOD ENDED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</si>
</sst>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i/>
      <sz val="11"/>
      <name val="Book Antiqua"/>
      <family val="1"/>
    </font>
    <font>
      <sz val="10"/>
      <name val="Arial"/>
      <family val="2"/>
    </font>
    <font>
      <i/>
      <sz val="10"/>
      <name val="Book Antiqua"/>
      <family val="1"/>
    </font>
    <font>
      <b/>
      <sz val="11"/>
      <color theme="1"/>
      <name val="Book Antiqua"/>
      <family val="1"/>
    </font>
    <font>
      <b/>
      <i/>
      <sz val="11"/>
      <name val="Book Antiqua"/>
      <family val="1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Border="1"/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/>
    <xf numFmtId="1" fontId="2" fillId="2" borderId="0" xfId="0" applyNumberFormat="1" applyFont="1" applyFill="1"/>
    <xf numFmtId="0" fontId="2" fillId="2" borderId="5" xfId="0" applyFont="1" applyFill="1" applyBorder="1" applyAlignment="1">
      <alignment horizontal="center" vertical="center"/>
    </xf>
    <xf numFmtId="1" fontId="2" fillId="2" borderId="5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wrapText="1"/>
    </xf>
    <xf numFmtId="2" fontId="3" fillId="2" borderId="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" fontId="3" fillId="2" borderId="8" xfId="0" applyNumberFormat="1" applyFont="1" applyFill="1" applyBorder="1" applyProtection="1">
      <protection locked="0"/>
    </xf>
    <xf numFmtId="164" fontId="3" fillId="2" borderId="8" xfId="0" applyNumberFormat="1" applyFont="1" applyFill="1" applyBorder="1" applyProtection="1">
      <protection locked="0"/>
    </xf>
    <xf numFmtId="1" fontId="7" fillId="2" borderId="8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" fontId="1" fillId="2" borderId="5" xfId="0" applyNumberFormat="1" applyFont="1" applyFill="1" applyBorder="1"/>
    <xf numFmtId="164" fontId="7" fillId="2" borderId="16" xfId="0" applyNumberFormat="1" applyFont="1" applyFill="1" applyBorder="1" applyAlignment="1">
      <alignment horizontal="right" vertical="center" wrapText="1"/>
    </xf>
    <xf numFmtId="10" fontId="0" fillId="0" borderId="4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9" fillId="0" borderId="7" xfId="0" applyNumberFormat="1" applyFont="1" applyBorder="1"/>
    <xf numFmtId="10" fontId="9" fillId="0" borderId="8" xfId="0" applyNumberFormat="1" applyFont="1" applyBorder="1"/>
    <xf numFmtId="10" fontId="9" fillId="0" borderId="9" xfId="0" applyNumberFormat="1" applyFont="1" applyBorder="1"/>
    <xf numFmtId="164" fontId="1" fillId="2" borderId="17" xfId="0" applyNumberFormat="1" applyFont="1" applyFill="1" applyBorder="1" applyAlignment="1">
      <alignment horizontal="right" vertical="center" wrapText="1"/>
    </xf>
    <xf numFmtId="10" fontId="8" fillId="0" borderId="4" xfId="0" applyNumberFormat="1" applyFont="1" applyBorder="1"/>
    <xf numFmtId="10" fontId="8" fillId="0" borderId="5" xfId="0" applyNumberFormat="1" applyFont="1" applyBorder="1"/>
    <xf numFmtId="10" fontId="8" fillId="0" borderId="6" xfId="0" applyNumberFormat="1" applyFont="1" applyBorder="1"/>
    <xf numFmtId="10" fontId="10" fillId="0" borderId="7" xfId="0" applyNumberFormat="1" applyFont="1" applyBorder="1"/>
    <xf numFmtId="10" fontId="10" fillId="0" borderId="8" xfId="0" applyNumberFormat="1" applyFont="1" applyBorder="1"/>
    <xf numFmtId="10" fontId="10" fillId="0" borderId="9" xfId="0" applyNumberFormat="1" applyFont="1" applyBorder="1"/>
    <xf numFmtId="0" fontId="3" fillId="2" borderId="2" xfId="0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" fontId="3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1" fontId="7" fillId="2" borderId="2" xfId="0" applyNumberFormat="1" applyFont="1" applyFill="1" applyBorder="1" applyAlignment="1">
      <alignment horizontal="right" vertical="center" wrapText="1"/>
    </xf>
    <xf numFmtId="164" fontId="7" fillId="2" borderId="19" xfId="0" applyNumberFormat="1" applyFont="1" applyFill="1" applyBorder="1" applyAlignment="1">
      <alignment horizontal="right" vertical="center" wrapText="1"/>
    </xf>
    <xf numFmtId="10" fontId="9" fillId="0" borderId="20" xfId="0" applyNumberFormat="1" applyFont="1" applyBorder="1"/>
    <xf numFmtId="10" fontId="9" fillId="0" borderId="2" xfId="0" applyNumberFormat="1" applyFont="1" applyBorder="1"/>
    <xf numFmtId="10" fontId="9" fillId="0" borderId="19" xfId="0" applyNumberFormat="1" applyFont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164" fontId="1" fillId="2" borderId="15" xfId="0" applyNumberFormat="1" applyFont="1" applyFill="1" applyBorder="1" applyAlignment="1">
      <alignment horizontal="right" vertical="center" wrapText="1"/>
    </xf>
    <xf numFmtId="164" fontId="1" fillId="2" borderId="9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zoomScaleNormal="100" workbookViewId="0">
      <selection activeCell="B5" sqref="B5:B30"/>
    </sheetView>
  </sheetViews>
  <sheetFormatPr defaultColWidth="9.42578125" defaultRowHeight="16.5" x14ac:dyDescent="0.3"/>
  <cols>
    <col min="1" max="1" width="23.42578125" style="4" customWidth="1"/>
    <col min="2" max="2" width="8.5703125" style="4" bestFit="1" customWidth="1"/>
    <col min="3" max="3" width="6.42578125" style="4" bestFit="1" customWidth="1"/>
    <col min="4" max="4" width="8.140625" style="3" bestFit="1" customWidth="1"/>
    <col min="5" max="5" width="9" style="4" bestFit="1" customWidth="1"/>
    <col min="6" max="6" width="10.42578125" style="3" bestFit="1" customWidth="1"/>
    <col min="7" max="7" width="9" style="4" bestFit="1" customWidth="1"/>
    <col min="8" max="8" width="10.140625" style="2" bestFit="1" customWidth="1"/>
    <col min="9" max="9" width="9" style="4" bestFit="1" customWidth="1"/>
    <col min="10" max="10" width="10.42578125" style="3" bestFit="1" customWidth="1"/>
    <col min="11" max="11" width="6.42578125" style="4" bestFit="1" customWidth="1"/>
    <col min="12" max="12" width="8.140625" style="3" bestFit="1" customWidth="1"/>
    <col min="13" max="13" width="6.42578125" style="3" bestFit="1" customWidth="1"/>
    <col min="14" max="14" width="7" style="3" bestFit="1" customWidth="1"/>
    <col min="15" max="15" width="7.5703125" style="4" bestFit="1" customWidth="1"/>
    <col min="16" max="16" width="8.140625" style="3" bestFit="1" customWidth="1"/>
    <col min="17" max="17" width="6.140625" style="4" bestFit="1" customWidth="1"/>
    <col min="18" max="18" width="7.85546875" style="2" bestFit="1" customWidth="1"/>
    <col min="19" max="247" width="9.42578125" style="4"/>
    <col min="248" max="248" width="23.42578125" style="4" customWidth="1"/>
    <col min="249" max="259" width="9.42578125" style="4" customWidth="1"/>
    <col min="260" max="260" width="11.28515625" style="4" customWidth="1"/>
    <col min="261" max="264" width="9.42578125" style="4" customWidth="1"/>
    <col min="265" max="503" width="9.42578125" style="4"/>
    <col min="504" max="504" width="23.42578125" style="4" customWidth="1"/>
    <col min="505" max="515" width="9.42578125" style="4" customWidth="1"/>
    <col min="516" max="516" width="11.28515625" style="4" customWidth="1"/>
    <col min="517" max="520" width="9.42578125" style="4" customWidth="1"/>
    <col min="521" max="759" width="9.42578125" style="4"/>
    <col min="760" max="760" width="23.42578125" style="4" customWidth="1"/>
    <col min="761" max="771" width="9.42578125" style="4" customWidth="1"/>
    <col min="772" max="772" width="11.28515625" style="4" customWidth="1"/>
    <col min="773" max="776" width="9.42578125" style="4" customWidth="1"/>
    <col min="777" max="1015" width="9.42578125" style="4"/>
    <col min="1016" max="1016" width="23.42578125" style="4" customWidth="1"/>
    <col min="1017" max="1027" width="9.42578125" style="4" customWidth="1"/>
    <col min="1028" max="1028" width="11.28515625" style="4" customWidth="1"/>
    <col min="1029" max="1032" width="9.42578125" style="4" customWidth="1"/>
    <col min="1033" max="1271" width="9.42578125" style="4"/>
    <col min="1272" max="1272" width="23.42578125" style="4" customWidth="1"/>
    <col min="1273" max="1283" width="9.42578125" style="4" customWidth="1"/>
    <col min="1284" max="1284" width="11.28515625" style="4" customWidth="1"/>
    <col min="1285" max="1288" width="9.42578125" style="4" customWidth="1"/>
    <col min="1289" max="1527" width="9.42578125" style="4"/>
    <col min="1528" max="1528" width="23.42578125" style="4" customWidth="1"/>
    <col min="1529" max="1539" width="9.42578125" style="4" customWidth="1"/>
    <col min="1540" max="1540" width="11.28515625" style="4" customWidth="1"/>
    <col min="1541" max="1544" width="9.42578125" style="4" customWidth="1"/>
    <col min="1545" max="1783" width="9.42578125" style="4"/>
    <col min="1784" max="1784" width="23.42578125" style="4" customWidth="1"/>
    <col min="1785" max="1795" width="9.42578125" style="4" customWidth="1"/>
    <col min="1796" max="1796" width="11.28515625" style="4" customWidth="1"/>
    <col min="1797" max="1800" width="9.42578125" style="4" customWidth="1"/>
    <col min="1801" max="2039" width="9.42578125" style="4"/>
    <col min="2040" max="2040" width="23.42578125" style="4" customWidth="1"/>
    <col min="2041" max="2051" width="9.42578125" style="4" customWidth="1"/>
    <col min="2052" max="2052" width="11.28515625" style="4" customWidth="1"/>
    <col min="2053" max="2056" width="9.42578125" style="4" customWidth="1"/>
    <col min="2057" max="2295" width="9.42578125" style="4"/>
    <col min="2296" max="2296" width="23.42578125" style="4" customWidth="1"/>
    <col min="2297" max="2307" width="9.42578125" style="4" customWidth="1"/>
    <col min="2308" max="2308" width="11.28515625" style="4" customWidth="1"/>
    <col min="2309" max="2312" width="9.42578125" style="4" customWidth="1"/>
    <col min="2313" max="2551" width="9.42578125" style="4"/>
    <col min="2552" max="2552" width="23.42578125" style="4" customWidth="1"/>
    <col min="2553" max="2563" width="9.42578125" style="4" customWidth="1"/>
    <col min="2564" max="2564" width="11.28515625" style="4" customWidth="1"/>
    <col min="2565" max="2568" width="9.42578125" style="4" customWidth="1"/>
    <col min="2569" max="2807" width="9.42578125" style="4"/>
    <col min="2808" max="2808" width="23.42578125" style="4" customWidth="1"/>
    <col min="2809" max="2819" width="9.42578125" style="4" customWidth="1"/>
    <col min="2820" max="2820" width="11.28515625" style="4" customWidth="1"/>
    <col min="2821" max="2824" width="9.42578125" style="4" customWidth="1"/>
    <col min="2825" max="3063" width="9.42578125" style="4"/>
    <col min="3064" max="3064" width="23.42578125" style="4" customWidth="1"/>
    <col min="3065" max="3075" width="9.42578125" style="4" customWidth="1"/>
    <col min="3076" max="3076" width="11.28515625" style="4" customWidth="1"/>
    <col min="3077" max="3080" width="9.42578125" style="4" customWidth="1"/>
    <col min="3081" max="3319" width="9.42578125" style="4"/>
    <col min="3320" max="3320" width="23.42578125" style="4" customWidth="1"/>
    <col min="3321" max="3331" width="9.42578125" style="4" customWidth="1"/>
    <col min="3332" max="3332" width="11.28515625" style="4" customWidth="1"/>
    <col min="3333" max="3336" width="9.42578125" style="4" customWidth="1"/>
    <col min="3337" max="3575" width="9.42578125" style="4"/>
    <col min="3576" max="3576" width="23.42578125" style="4" customWidth="1"/>
    <col min="3577" max="3587" width="9.42578125" style="4" customWidth="1"/>
    <col min="3588" max="3588" width="11.28515625" style="4" customWidth="1"/>
    <col min="3589" max="3592" width="9.42578125" style="4" customWidth="1"/>
    <col min="3593" max="3831" width="9.42578125" style="4"/>
    <col min="3832" max="3832" width="23.42578125" style="4" customWidth="1"/>
    <col min="3833" max="3843" width="9.42578125" style="4" customWidth="1"/>
    <col min="3844" max="3844" width="11.28515625" style="4" customWidth="1"/>
    <col min="3845" max="3848" width="9.42578125" style="4" customWidth="1"/>
    <col min="3849" max="4087" width="9.42578125" style="4"/>
    <col min="4088" max="4088" width="23.42578125" style="4" customWidth="1"/>
    <col min="4089" max="4099" width="9.42578125" style="4" customWidth="1"/>
    <col min="4100" max="4100" width="11.28515625" style="4" customWidth="1"/>
    <col min="4101" max="4104" width="9.42578125" style="4" customWidth="1"/>
    <col min="4105" max="4343" width="9.42578125" style="4"/>
    <col min="4344" max="4344" width="23.42578125" style="4" customWidth="1"/>
    <col min="4345" max="4355" width="9.42578125" style="4" customWidth="1"/>
    <col min="4356" max="4356" width="11.28515625" style="4" customWidth="1"/>
    <col min="4357" max="4360" width="9.42578125" style="4" customWidth="1"/>
    <col min="4361" max="4599" width="9.42578125" style="4"/>
    <col min="4600" max="4600" width="23.42578125" style="4" customWidth="1"/>
    <col min="4601" max="4611" width="9.42578125" style="4" customWidth="1"/>
    <col min="4612" max="4612" width="11.28515625" style="4" customWidth="1"/>
    <col min="4613" max="4616" width="9.42578125" style="4" customWidth="1"/>
    <col min="4617" max="4855" width="9.42578125" style="4"/>
    <col min="4856" max="4856" width="23.42578125" style="4" customWidth="1"/>
    <col min="4857" max="4867" width="9.42578125" style="4" customWidth="1"/>
    <col min="4868" max="4868" width="11.28515625" style="4" customWidth="1"/>
    <col min="4869" max="4872" width="9.42578125" style="4" customWidth="1"/>
    <col min="4873" max="5111" width="9.42578125" style="4"/>
    <col min="5112" max="5112" width="23.42578125" style="4" customWidth="1"/>
    <col min="5113" max="5123" width="9.42578125" style="4" customWidth="1"/>
    <col min="5124" max="5124" width="11.28515625" style="4" customWidth="1"/>
    <col min="5125" max="5128" width="9.42578125" style="4" customWidth="1"/>
    <col min="5129" max="5367" width="9.42578125" style="4"/>
    <col min="5368" max="5368" width="23.42578125" style="4" customWidth="1"/>
    <col min="5369" max="5379" width="9.42578125" style="4" customWidth="1"/>
    <col min="5380" max="5380" width="11.28515625" style="4" customWidth="1"/>
    <col min="5381" max="5384" width="9.42578125" style="4" customWidth="1"/>
    <col min="5385" max="5623" width="9.42578125" style="4"/>
    <col min="5624" max="5624" width="23.42578125" style="4" customWidth="1"/>
    <col min="5625" max="5635" width="9.42578125" style="4" customWidth="1"/>
    <col min="5636" max="5636" width="11.28515625" style="4" customWidth="1"/>
    <col min="5637" max="5640" width="9.42578125" style="4" customWidth="1"/>
    <col min="5641" max="5879" width="9.42578125" style="4"/>
    <col min="5880" max="5880" width="23.42578125" style="4" customWidth="1"/>
    <col min="5881" max="5891" width="9.42578125" style="4" customWidth="1"/>
    <col min="5892" max="5892" width="11.28515625" style="4" customWidth="1"/>
    <col min="5893" max="5896" width="9.42578125" style="4" customWidth="1"/>
    <col min="5897" max="6135" width="9.42578125" style="4"/>
    <col min="6136" max="6136" width="23.42578125" style="4" customWidth="1"/>
    <col min="6137" max="6147" width="9.42578125" style="4" customWidth="1"/>
    <col min="6148" max="6148" width="11.28515625" style="4" customWidth="1"/>
    <col min="6149" max="6152" width="9.42578125" style="4" customWidth="1"/>
    <col min="6153" max="6391" width="9.42578125" style="4"/>
    <col min="6392" max="6392" width="23.42578125" style="4" customWidth="1"/>
    <col min="6393" max="6403" width="9.42578125" style="4" customWidth="1"/>
    <col min="6404" max="6404" width="11.28515625" style="4" customWidth="1"/>
    <col min="6405" max="6408" width="9.42578125" style="4" customWidth="1"/>
    <col min="6409" max="6647" width="9.42578125" style="4"/>
    <col min="6648" max="6648" width="23.42578125" style="4" customWidth="1"/>
    <col min="6649" max="6659" width="9.42578125" style="4" customWidth="1"/>
    <col min="6660" max="6660" width="11.28515625" style="4" customWidth="1"/>
    <col min="6661" max="6664" width="9.42578125" style="4" customWidth="1"/>
    <col min="6665" max="6903" width="9.42578125" style="4"/>
    <col min="6904" max="6904" width="23.42578125" style="4" customWidth="1"/>
    <col min="6905" max="6915" width="9.42578125" style="4" customWidth="1"/>
    <col min="6916" max="6916" width="11.28515625" style="4" customWidth="1"/>
    <col min="6917" max="6920" width="9.42578125" style="4" customWidth="1"/>
    <col min="6921" max="7159" width="9.42578125" style="4"/>
    <col min="7160" max="7160" width="23.42578125" style="4" customWidth="1"/>
    <col min="7161" max="7171" width="9.42578125" style="4" customWidth="1"/>
    <col min="7172" max="7172" width="11.28515625" style="4" customWidth="1"/>
    <col min="7173" max="7176" width="9.42578125" style="4" customWidth="1"/>
    <col min="7177" max="7415" width="9.42578125" style="4"/>
    <col min="7416" max="7416" width="23.42578125" style="4" customWidth="1"/>
    <col min="7417" max="7427" width="9.42578125" style="4" customWidth="1"/>
    <col min="7428" max="7428" width="11.28515625" style="4" customWidth="1"/>
    <col min="7429" max="7432" width="9.42578125" style="4" customWidth="1"/>
    <col min="7433" max="7671" width="9.42578125" style="4"/>
    <col min="7672" max="7672" width="23.42578125" style="4" customWidth="1"/>
    <col min="7673" max="7683" width="9.42578125" style="4" customWidth="1"/>
    <col min="7684" max="7684" width="11.28515625" style="4" customWidth="1"/>
    <col min="7685" max="7688" width="9.42578125" style="4" customWidth="1"/>
    <col min="7689" max="7927" width="9.42578125" style="4"/>
    <col min="7928" max="7928" width="23.42578125" style="4" customWidth="1"/>
    <col min="7929" max="7939" width="9.42578125" style="4" customWidth="1"/>
    <col min="7940" max="7940" width="11.28515625" style="4" customWidth="1"/>
    <col min="7941" max="7944" width="9.42578125" style="4" customWidth="1"/>
    <col min="7945" max="8183" width="9.42578125" style="4"/>
    <col min="8184" max="8184" width="23.42578125" style="4" customWidth="1"/>
    <col min="8185" max="8195" width="9.42578125" style="4" customWidth="1"/>
    <col min="8196" max="8196" width="11.28515625" style="4" customWidth="1"/>
    <col min="8197" max="8200" width="9.42578125" style="4" customWidth="1"/>
    <col min="8201" max="8439" width="9.42578125" style="4"/>
    <col min="8440" max="8440" width="23.42578125" style="4" customWidth="1"/>
    <col min="8441" max="8451" width="9.42578125" style="4" customWidth="1"/>
    <col min="8452" max="8452" width="11.28515625" style="4" customWidth="1"/>
    <col min="8453" max="8456" width="9.42578125" style="4" customWidth="1"/>
    <col min="8457" max="8695" width="9.42578125" style="4"/>
    <col min="8696" max="8696" width="23.42578125" style="4" customWidth="1"/>
    <col min="8697" max="8707" width="9.42578125" style="4" customWidth="1"/>
    <col min="8708" max="8708" width="11.28515625" style="4" customWidth="1"/>
    <col min="8709" max="8712" width="9.42578125" style="4" customWidth="1"/>
    <col min="8713" max="8951" width="9.42578125" style="4"/>
    <col min="8952" max="8952" width="23.42578125" style="4" customWidth="1"/>
    <col min="8953" max="8963" width="9.42578125" style="4" customWidth="1"/>
    <col min="8964" max="8964" width="11.28515625" style="4" customWidth="1"/>
    <col min="8965" max="8968" width="9.42578125" style="4" customWidth="1"/>
    <col min="8969" max="9207" width="9.42578125" style="4"/>
    <col min="9208" max="9208" width="23.42578125" style="4" customWidth="1"/>
    <col min="9209" max="9219" width="9.42578125" style="4" customWidth="1"/>
    <col min="9220" max="9220" width="11.28515625" style="4" customWidth="1"/>
    <col min="9221" max="9224" width="9.42578125" style="4" customWidth="1"/>
    <col min="9225" max="9463" width="9.42578125" style="4"/>
    <col min="9464" max="9464" width="23.42578125" style="4" customWidth="1"/>
    <col min="9465" max="9475" width="9.42578125" style="4" customWidth="1"/>
    <col min="9476" max="9476" width="11.28515625" style="4" customWidth="1"/>
    <col min="9477" max="9480" width="9.42578125" style="4" customWidth="1"/>
    <col min="9481" max="9719" width="9.42578125" style="4"/>
    <col min="9720" max="9720" width="23.42578125" style="4" customWidth="1"/>
    <col min="9721" max="9731" width="9.42578125" style="4" customWidth="1"/>
    <col min="9732" max="9732" width="11.28515625" style="4" customWidth="1"/>
    <col min="9733" max="9736" width="9.42578125" style="4" customWidth="1"/>
    <col min="9737" max="9975" width="9.42578125" style="4"/>
    <col min="9976" max="9976" width="23.42578125" style="4" customWidth="1"/>
    <col min="9977" max="9987" width="9.42578125" style="4" customWidth="1"/>
    <col min="9988" max="9988" width="11.28515625" style="4" customWidth="1"/>
    <col min="9989" max="9992" width="9.42578125" style="4" customWidth="1"/>
    <col min="9993" max="10231" width="9.42578125" style="4"/>
    <col min="10232" max="10232" width="23.42578125" style="4" customWidth="1"/>
    <col min="10233" max="10243" width="9.42578125" style="4" customWidth="1"/>
    <col min="10244" max="10244" width="11.28515625" style="4" customWidth="1"/>
    <col min="10245" max="10248" width="9.42578125" style="4" customWidth="1"/>
    <col min="10249" max="10487" width="9.42578125" style="4"/>
    <col min="10488" max="10488" width="23.42578125" style="4" customWidth="1"/>
    <col min="10489" max="10499" width="9.42578125" style="4" customWidth="1"/>
    <col min="10500" max="10500" width="11.28515625" style="4" customWidth="1"/>
    <col min="10501" max="10504" width="9.42578125" style="4" customWidth="1"/>
    <col min="10505" max="10743" width="9.42578125" style="4"/>
    <col min="10744" max="10744" width="23.42578125" style="4" customWidth="1"/>
    <col min="10745" max="10755" width="9.42578125" style="4" customWidth="1"/>
    <col min="10756" max="10756" width="11.28515625" style="4" customWidth="1"/>
    <col min="10757" max="10760" width="9.42578125" style="4" customWidth="1"/>
    <col min="10761" max="10999" width="9.42578125" style="4"/>
    <col min="11000" max="11000" width="23.42578125" style="4" customWidth="1"/>
    <col min="11001" max="11011" width="9.42578125" style="4" customWidth="1"/>
    <col min="11012" max="11012" width="11.28515625" style="4" customWidth="1"/>
    <col min="11013" max="11016" width="9.42578125" style="4" customWidth="1"/>
    <col min="11017" max="11255" width="9.42578125" style="4"/>
    <col min="11256" max="11256" width="23.42578125" style="4" customWidth="1"/>
    <col min="11257" max="11267" width="9.42578125" style="4" customWidth="1"/>
    <col min="11268" max="11268" width="11.28515625" style="4" customWidth="1"/>
    <col min="11269" max="11272" width="9.42578125" style="4" customWidth="1"/>
    <col min="11273" max="11511" width="9.42578125" style="4"/>
    <col min="11512" max="11512" width="23.42578125" style="4" customWidth="1"/>
    <col min="11513" max="11523" width="9.42578125" style="4" customWidth="1"/>
    <col min="11524" max="11524" width="11.28515625" style="4" customWidth="1"/>
    <col min="11525" max="11528" width="9.42578125" style="4" customWidth="1"/>
    <col min="11529" max="11767" width="9.42578125" style="4"/>
    <col min="11768" max="11768" width="23.42578125" style="4" customWidth="1"/>
    <col min="11769" max="11779" width="9.42578125" style="4" customWidth="1"/>
    <col min="11780" max="11780" width="11.28515625" style="4" customWidth="1"/>
    <col min="11781" max="11784" width="9.42578125" style="4" customWidth="1"/>
    <col min="11785" max="12023" width="9.42578125" style="4"/>
    <col min="12024" max="12024" width="23.42578125" style="4" customWidth="1"/>
    <col min="12025" max="12035" width="9.42578125" style="4" customWidth="1"/>
    <col min="12036" max="12036" width="11.28515625" style="4" customWidth="1"/>
    <col min="12037" max="12040" width="9.42578125" style="4" customWidth="1"/>
    <col min="12041" max="12279" width="9.42578125" style="4"/>
    <col min="12280" max="12280" width="23.42578125" style="4" customWidth="1"/>
    <col min="12281" max="12291" width="9.42578125" style="4" customWidth="1"/>
    <col min="12292" max="12292" width="11.28515625" style="4" customWidth="1"/>
    <col min="12293" max="12296" width="9.42578125" style="4" customWidth="1"/>
    <col min="12297" max="12535" width="9.42578125" style="4"/>
    <col min="12536" max="12536" width="23.42578125" style="4" customWidth="1"/>
    <col min="12537" max="12547" width="9.42578125" style="4" customWidth="1"/>
    <col min="12548" max="12548" width="11.28515625" style="4" customWidth="1"/>
    <col min="12549" max="12552" width="9.42578125" style="4" customWidth="1"/>
    <col min="12553" max="12791" width="9.42578125" style="4"/>
    <col min="12792" max="12792" width="23.42578125" style="4" customWidth="1"/>
    <col min="12793" max="12803" width="9.42578125" style="4" customWidth="1"/>
    <col min="12804" max="12804" width="11.28515625" style="4" customWidth="1"/>
    <col min="12805" max="12808" width="9.42578125" style="4" customWidth="1"/>
    <col min="12809" max="13047" width="9.42578125" style="4"/>
    <col min="13048" max="13048" width="23.42578125" style="4" customWidth="1"/>
    <col min="13049" max="13059" width="9.42578125" style="4" customWidth="1"/>
    <col min="13060" max="13060" width="11.28515625" style="4" customWidth="1"/>
    <col min="13061" max="13064" width="9.42578125" style="4" customWidth="1"/>
    <col min="13065" max="13303" width="9.42578125" style="4"/>
    <col min="13304" max="13304" width="23.42578125" style="4" customWidth="1"/>
    <col min="13305" max="13315" width="9.42578125" style="4" customWidth="1"/>
    <col min="13316" max="13316" width="11.28515625" style="4" customWidth="1"/>
    <col min="13317" max="13320" width="9.42578125" style="4" customWidth="1"/>
    <col min="13321" max="13559" width="9.42578125" style="4"/>
    <col min="13560" max="13560" width="23.42578125" style="4" customWidth="1"/>
    <col min="13561" max="13571" width="9.42578125" style="4" customWidth="1"/>
    <col min="13572" max="13572" width="11.28515625" style="4" customWidth="1"/>
    <col min="13573" max="13576" width="9.42578125" style="4" customWidth="1"/>
    <col min="13577" max="13815" width="9.42578125" style="4"/>
    <col min="13816" max="13816" width="23.42578125" style="4" customWidth="1"/>
    <col min="13817" max="13827" width="9.42578125" style="4" customWidth="1"/>
    <col min="13828" max="13828" width="11.28515625" style="4" customWidth="1"/>
    <col min="13829" max="13832" width="9.42578125" style="4" customWidth="1"/>
    <col min="13833" max="14071" width="9.42578125" style="4"/>
    <col min="14072" max="14072" width="23.42578125" style="4" customWidth="1"/>
    <col min="14073" max="14083" width="9.42578125" style="4" customWidth="1"/>
    <col min="14084" max="14084" width="11.28515625" style="4" customWidth="1"/>
    <col min="14085" max="14088" width="9.42578125" style="4" customWidth="1"/>
    <col min="14089" max="14327" width="9.42578125" style="4"/>
    <col min="14328" max="14328" width="23.42578125" style="4" customWidth="1"/>
    <col min="14329" max="14339" width="9.42578125" style="4" customWidth="1"/>
    <col min="14340" max="14340" width="11.28515625" style="4" customWidth="1"/>
    <col min="14341" max="14344" width="9.42578125" style="4" customWidth="1"/>
    <col min="14345" max="14583" width="9.42578125" style="4"/>
    <col min="14584" max="14584" width="23.42578125" style="4" customWidth="1"/>
    <col min="14585" max="14595" width="9.42578125" style="4" customWidth="1"/>
    <col min="14596" max="14596" width="11.28515625" style="4" customWidth="1"/>
    <col min="14597" max="14600" width="9.42578125" style="4" customWidth="1"/>
    <col min="14601" max="14839" width="9.42578125" style="4"/>
    <col min="14840" max="14840" width="23.42578125" style="4" customWidth="1"/>
    <col min="14841" max="14851" width="9.42578125" style="4" customWidth="1"/>
    <col min="14852" max="14852" width="11.28515625" style="4" customWidth="1"/>
    <col min="14853" max="14856" width="9.42578125" style="4" customWidth="1"/>
    <col min="14857" max="15095" width="9.42578125" style="4"/>
    <col min="15096" max="15096" width="23.42578125" style="4" customWidth="1"/>
    <col min="15097" max="15107" width="9.42578125" style="4" customWidth="1"/>
    <col min="15108" max="15108" width="11.28515625" style="4" customWidth="1"/>
    <col min="15109" max="15112" width="9.42578125" style="4" customWidth="1"/>
    <col min="15113" max="15351" width="9.42578125" style="4"/>
    <col min="15352" max="15352" width="23.42578125" style="4" customWidth="1"/>
    <col min="15353" max="15363" width="9.42578125" style="4" customWidth="1"/>
    <col min="15364" max="15364" width="11.28515625" style="4" customWidth="1"/>
    <col min="15365" max="15368" width="9.42578125" style="4" customWidth="1"/>
    <col min="15369" max="15607" width="9.42578125" style="4"/>
    <col min="15608" max="15608" width="23.42578125" style="4" customWidth="1"/>
    <col min="15609" max="15619" width="9.42578125" style="4" customWidth="1"/>
    <col min="15620" max="15620" width="11.28515625" style="4" customWidth="1"/>
    <col min="15621" max="15624" width="9.42578125" style="4" customWidth="1"/>
    <col min="15625" max="15863" width="9.42578125" style="4"/>
    <col min="15864" max="15864" width="23.42578125" style="4" customWidth="1"/>
    <col min="15865" max="15875" width="9.42578125" style="4" customWidth="1"/>
    <col min="15876" max="15876" width="11.28515625" style="4" customWidth="1"/>
    <col min="15877" max="15880" width="9.42578125" style="4" customWidth="1"/>
    <col min="15881" max="16119" width="9.42578125" style="4"/>
    <col min="16120" max="16120" width="23.42578125" style="4" customWidth="1"/>
    <col min="16121" max="16131" width="9.42578125" style="4" customWidth="1"/>
    <col min="16132" max="16132" width="11.28515625" style="4" customWidth="1"/>
    <col min="16133" max="16136" width="9.42578125" style="4" customWidth="1"/>
    <col min="16137" max="16384" width="9.42578125" style="4"/>
  </cols>
  <sheetData>
    <row r="1" spans="1:24" x14ac:dyDescent="0.3">
      <c r="A1" s="66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1"/>
      <c r="L1" s="2"/>
      <c r="N1" s="2" t="s">
        <v>35</v>
      </c>
      <c r="P1" s="2"/>
    </row>
    <row r="2" spans="1:24" ht="67.150000000000006" customHeight="1" x14ac:dyDescent="0.3">
      <c r="A2" s="67" t="s">
        <v>0</v>
      </c>
      <c r="B2" s="60" t="s">
        <v>31</v>
      </c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69"/>
      <c r="O2" s="69" t="s">
        <v>7</v>
      </c>
      <c r="P2" s="69"/>
      <c r="Q2" s="69" t="s">
        <v>8</v>
      </c>
      <c r="R2" s="69"/>
      <c r="S2" s="69" t="s">
        <v>44</v>
      </c>
      <c r="T2" s="69"/>
      <c r="U2" s="69" t="s">
        <v>47</v>
      </c>
      <c r="V2" s="69"/>
      <c r="W2" s="69" t="s">
        <v>46</v>
      </c>
      <c r="X2" s="69"/>
    </row>
    <row r="3" spans="1:24" ht="21.75" customHeight="1" x14ac:dyDescent="0.3">
      <c r="A3" s="67"/>
      <c r="B3" s="61"/>
      <c r="C3" s="54" t="s">
        <v>33</v>
      </c>
      <c r="D3" s="56" t="s">
        <v>34</v>
      </c>
      <c r="E3" s="54" t="s">
        <v>33</v>
      </c>
      <c r="F3" s="56" t="s">
        <v>34</v>
      </c>
      <c r="G3" s="54" t="s">
        <v>33</v>
      </c>
      <c r="H3" s="56" t="s">
        <v>34</v>
      </c>
      <c r="I3" s="54" t="s">
        <v>33</v>
      </c>
      <c r="J3" s="56" t="s">
        <v>34</v>
      </c>
      <c r="K3" s="54" t="s">
        <v>33</v>
      </c>
      <c r="L3" s="56" t="s">
        <v>34</v>
      </c>
      <c r="M3" s="54" t="s">
        <v>33</v>
      </c>
      <c r="N3" s="56" t="s">
        <v>34</v>
      </c>
      <c r="O3" s="54" t="s">
        <v>33</v>
      </c>
      <c r="P3" s="56" t="s">
        <v>34</v>
      </c>
      <c r="Q3" s="54" t="s">
        <v>33</v>
      </c>
      <c r="R3" s="56" t="s">
        <v>34</v>
      </c>
      <c r="S3" s="54" t="s">
        <v>42</v>
      </c>
      <c r="T3" s="56" t="s">
        <v>34</v>
      </c>
      <c r="U3" s="54" t="s">
        <v>42</v>
      </c>
      <c r="V3" s="56" t="s">
        <v>34</v>
      </c>
      <c r="W3" s="54" t="s">
        <v>42</v>
      </c>
      <c r="X3" s="56" t="s">
        <v>34</v>
      </c>
    </row>
    <row r="4" spans="1:24" ht="27.75" customHeight="1" thickBot="1" x14ac:dyDescent="0.35">
      <c r="A4" s="68"/>
      <c r="B4" s="61"/>
      <c r="C4" s="70"/>
      <c r="D4" s="71"/>
      <c r="E4" s="70"/>
      <c r="F4" s="71"/>
      <c r="G4" s="70"/>
      <c r="H4" s="71"/>
      <c r="I4" s="70"/>
      <c r="J4" s="71"/>
      <c r="K4" s="70"/>
      <c r="L4" s="71"/>
      <c r="M4" s="70"/>
      <c r="N4" s="71"/>
      <c r="O4" s="70"/>
      <c r="P4" s="71"/>
      <c r="Q4" s="70"/>
      <c r="R4" s="71"/>
      <c r="S4" s="70"/>
      <c r="T4" s="71"/>
      <c r="U4" s="70"/>
      <c r="V4" s="71"/>
      <c r="W4" s="70"/>
      <c r="X4" s="71"/>
    </row>
    <row r="5" spans="1:24" x14ac:dyDescent="0.3">
      <c r="A5" s="72" t="s">
        <v>37</v>
      </c>
      <c r="B5" s="8" t="s">
        <v>32</v>
      </c>
      <c r="C5" s="9">
        <v>24</v>
      </c>
      <c r="D5" s="10">
        <v>9.7944925177800499</v>
      </c>
      <c r="E5" s="9">
        <v>5138</v>
      </c>
      <c r="F5" s="10">
        <v>361.25862024792013</v>
      </c>
      <c r="G5" s="11">
        <v>5162</v>
      </c>
      <c r="H5" s="12">
        <v>371.05311276570018</v>
      </c>
      <c r="I5" s="9">
        <v>5035</v>
      </c>
      <c r="J5" s="10">
        <v>342.89380492599992</v>
      </c>
      <c r="K5" s="9">
        <v>108</v>
      </c>
      <c r="L5" s="10">
        <v>24.356425143399996</v>
      </c>
      <c r="M5" s="9">
        <v>0</v>
      </c>
      <c r="N5" s="10">
        <v>0</v>
      </c>
      <c r="O5" s="9">
        <v>0</v>
      </c>
      <c r="P5" s="10">
        <v>0</v>
      </c>
      <c r="Q5" s="13">
        <v>19</v>
      </c>
      <c r="R5" s="14">
        <v>3.8028826963002658</v>
      </c>
      <c r="S5" s="27">
        <f t="shared" ref="S5:S30" si="0">I5/G5</f>
        <v>0.97539713289422703</v>
      </c>
      <c r="T5" s="28">
        <f t="shared" ref="T5:T30" si="1">J5/H5</f>
        <v>0.9241097652306145</v>
      </c>
      <c r="U5" s="28">
        <f t="shared" ref="U5:U30" si="2">(K5+M5)/G5</f>
        <v>2.092212320805889E-2</v>
      </c>
      <c r="V5" s="28">
        <f t="shared" ref="V5:V30" si="3">(L5+N5)/H5</f>
        <v>6.5641344339778529E-2</v>
      </c>
      <c r="W5" s="28">
        <f t="shared" ref="W5:W30" si="4">Q5/G5</f>
        <v>3.6807438977140643E-3</v>
      </c>
      <c r="X5" s="29">
        <f t="shared" ref="X5:X30" si="5">R5/H5</f>
        <v>1.0248890429606984E-2</v>
      </c>
    </row>
    <row r="6" spans="1:24" s="5" customFormat="1" ht="17.25" thickBot="1" x14ac:dyDescent="0.35">
      <c r="A6" s="73"/>
      <c r="B6" s="15" t="s">
        <v>49</v>
      </c>
      <c r="C6" s="51">
        <v>45</v>
      </c>
      <c r="D6" s="52">
        <v>9.7541358219999612</v>
      </c>
      <c r="E6" s="16">
        <v>5215</v>
      </c>
      <c r="F6" s="17">
        <v>297.14534561474886</v>
      </c>
      <c r="G6" s="18">
        <v>5260</v>
      </c>
      <c r="H6" s="19">
        <v>306.89948143674883</v>
      </c>
      <c r="I6" s="20">
        <v>5110</v>
      </c>
      <c r="J6" s="21">
        <v>276.43910179232881</v>
      </c>
      <c r="K6" s="20">
        <v>126</v>
      </c>
      <c r="L6" s="21">
        <v>20.665887126639998</v>
      </c>
      <c r="M6" s="20">
        <v>0</v>
      </c>
      <c r="N6" s="21">
        <v>0</v>
      </c>
      <c r="O6" s="20">
        <v>0</v>
      </c>
      <c r="P6" s="21">
        <v>0</v>
      </c>
      <c r="Q6" s="22">
        <v>24</v>
      </c>
      <c r="R6" s="23">
        <v>9.7944925177800179</v>
      </c>
      <c r="S6" s="30">
        <f t="shared" si="0"/>
        <v>0.97148288973384034</v>
      </c>
      <c r="T6" s="31">
        <f t="shared" si="1"/>
        <v>0.90074802504774576</v>
      </c>
      <c r="U6" s="31">
        <f t="shared" si="2"/>
        <v>2.3954372623574145E-2</v>
      </c>
      <c r="V6" s="31">
        <f t="shared" si="3"/>
        <v>6.7337641073529089E-2</v>
      </c>
      <c r="W6" s="31">
        <f t="shared" si="4"/>
        <v>4.5627376425855515E-3</v>
      </c>
      <c r="X6" s="32">
        <f t="shared" si="5"/>
        <v>3.1914333878725165E-2</v>
      </c>
    </row>
    <row r="7" spans="1:24" x14ac:dyDescent="0.3">
      <c r="A7" s="74" t="s">
        <v>9</v>
      </c>
      <c r="B7" s="8" t="s">
        <v>32</v>
      </c>
      <c r="C7" s="9">
        <v>0</v>
      </c>
      <c r="D7" s="10">
        <v>0</v>
      </c>
      <c r="E7" s="9">
        <v>351</v>
      </c>
      <c r="F7" s="10">
        <v>68.999316934000007</v>
      </c>
      <c r="G7" s="11">
        <v>351</v>
      </c>
      <c r="H7" s="12">
        <v>68.999316934000007</v>
      </c>
      <c r="I7" s="9">
        <v>344</v>
      </c>
      <c r="J7" s="10">
        <v>64.601459922000004</v>
      </c>
      <c r="K7" s="9">
        <v>7</v>
      </c>
      <c r="L7" s="10">
        <v>4.3978570119999993</v>
      </c>
      <c r="M7" s="9">
        <v>0</v>
      </c>
      <c r="N7" s="10">
        <v>0</v>
      </c>
      <c r="O7" s="9">
        <v>0</v>
      </c>
      <c r="P7" s="10">
        <v>0</v>
      </c>
      <c r="Q7" s="13">
        <v>0</v>
      </c>
      <c r="R7" s="14">
        <v>3.5527136788005009E-15</v>
      </c>
      <c r="S7" s="27">
        <f t="shared" si="0"/>
        <v>0.98005698005698005</v>
      </c>
      <c r="T7" s="28">
        <f t="shared" si="1"/>
        <v>0.9362623108833571</v>
      </c>
      <c r="U7" s="28">
        <f t="shared" si="2"/>
        <v>1.9943019943019943E-2</v>
      </c>
      <c r="V7" s="28">
        <f t="shared" si="3"/>
        <v>6.3737689116642793E-2</v>
      </c>
      <c r="W7" s="28">
        <f t="shared" si="4"/>
        <v>0</v>
      </c>
      <c r="X7" s="29">
        <f t="shared" si="5"/>
        <v>5.1489113757441718E-17</v>
      </c>
    </row>
    <row r="8" spans="1:24" ht="17.25" thickBot="1" x14ac:dyDescent="0.35">
      <c r="A8" s="75"/>
      <c r="B8" s="15" t="s">
        <v>49</v>
      </c>
      <c r="C8" s="16">
        <v>0</v>
      </c>
      <c r="D8" s="17">
        <v>0</v>
      </c>
      <c r="E8" s="16">
        <v>507</v>
      </c>
      <c r="F8" s="17">
        <v>79.177593416410005</v>
      </c>
      <c r="G8" s="18">
        <v>507</v>
      </c>
      <c r="H8" s="19">
        <v>79.177593416410005</v>
      </c>
      <c r="I8" s="20">
        <v>489</v>
      </c>
      <c r="J8" s="21">
        <v>75.688867618969994</v>
      </c>
      <c r="K8" s="20">
        <v>18</v>
      </c>
      <c r="L8" s="21">
        <v>3.4887257974399999</v>
      </c>
      <c r="M8" s="20">
        <v>0</v>
      </c>
      <c r="N8" s="21">
        <v>0</v>
      </c>
      <c r="O8" s="20">
        <v>0</v>
      </c>
      <c r="P8" s="21">
        <v>0</v>
      </c>
      <c r="Q8" s="22">
        <v>0</v>
      </c>
      <c r="R8" s="23">
        <v>1.1546319456101628E-14</v>
      </c>
      <c r="S8" s="30">
        <f t="shared" si="0"/>
        <v>0.96449704142011838</v>
      </c>
      <c r="T8" s="31">
        <f t="shared" si="1"/>
        <v>0.95593796619844029</v>
      </c>
      <c r="U8" s="31">
        <f t="shared" si="2"/>
        <v>3.5502958579881658E-2</v>
      </c>
      <c r="V8" s="31">
        <f t="shared" si="3"/>
        <v>4.406203380155959E-2</v>
      </c>
      <c r="W8" s="31">
        <f t="shared" si="4"/>
        <v>0</v>
      </c>
      <c r="X8" s="32">
        <f t="shared" si="5"/>
        <v>1.4582811825786798E-16</v>
      </c>
    </row>
    <row r="9" spans="1:24" x14ac:dyDescent="0.3">
      <c r="A9" s="74" t="s">
        <v>10</v>
      </c>
      <c r="B9" s="8" t="s">
        <v>32</v>
      </c>
      <c r="C9" s="9">
        <v>2</v>
      </c>
      <c r="D9" s="10">
        <v>0.2984</v>
      </c>
      <c r="E9" s="9">
        <v>808</v>
      </c>
      <c r="F9" s="10">
        <v>83.033557500000001</v>
      </c>
      <c r="G9" s="11">
        <v>810</v>
      </c>
      <c r="H9" s="12">
        <v>83.331957500000001</v>
      </c>
      <c r="I9" s="9">
        <v>790</v>
      </c>
      <c r="J9" s="10">
        <v>80.779161299999998</v>
      </c>
      <c r="K9" s="9">
        <v>11</v>
      </c>
      <c r="L9" s="10">
        <v>0.96820700000000004</v>
      </c>
      <c r="M9" s="9">
        <v>4</v>
      </c>
      <c r="N9" s="10">
        <v>0.80623</v>
      </c>
      <c r="O9" s="9">
        <v>0</v>
      </c>
      <c r="P9" s="10">
        <v>0</v>
      </c>
      <c r="Q9" s="13">
        <v>5</v>
      </c>
      <c r="R9" s="14">
        <v>0.77835920000000303</v>
      </c>
      <c r="S9" s="27">
        <f t="shared" si="0"/>
        <v>0.97530864197530864</v>
      </c>
      <c r="T9" s="28">
        <f t="shared" si="1"/>
        <v>0.96936593983166663</v>
      </c>
      <c r="U9" s="28">
        <f t="shared" si="2"/>
        <v>1.8518518518518517E-2</v>
      </c>
      <c r="V9" s="28">
        <f t="shared" si="3"/>
        <v>2.1293595557262651E-2</v>
      </c>
      <c r="W9" s="28">
        <f t="shared" si="4"/>
        <v>6.1728395061728392E-3</v>
      </c>
      <c r="X9" s="29">
        <f t="shared" si="5"/>
        <v>9.3404646110707649E-3</v>
      </c>
    </row>
    <row r="10" spans="1:24" ht="17.25" thickBot="1" x14ac:dyDescent="0.35">
      <c r="A10" s="75"/>
      <c r="B10" s="15" t="s">
        <v>49</v>
      </c>
      <c r="C10" s="16">
        <v>8</v>
      </c>
      <c r="D10" s="17">
        <v>1.3685121</v>
      </c>
      <c r="E10" s="16">
        <v>930</v>
      </c>
      <c r="F10" s="17">
        <v>91.919818000000006</v>
      </c>
      <c r="G10" s="18">
        <v>938</v>
      </c>
      <c r="H10" s="19">
        <v>93.28833010000001</v>
      </c>
      <c r="I10" s="20">
        <v>901</v>
      </c>
      <c r="J10" s="21">
        <v>88.674688399999994</v>
      </c>
      <c r="K10" s="20">
        <v>20</v>
      </c>
      <c r="L10" s="21">
        <v>2.3993049000000002</v>
      </c>
      <c r="M10" s="20">
        <v>15</v>
      </c>
      <c r="N10" s="21">
        <v>1.9159368000000001</v>
      </c>
      <c r="O10" s="20">
        <v>0</v>
      </c>
      <c r="P10" s="21">
        <v>0</v>
      </c>
      <c r="Q10" s="22">
        <v>2</v>
      </c>
      <c r="R10" s="23">
        <v>0.29840000000001621</v>
      </c>
      <c r="S10" s="30">
        <f t="shared" si="0"/>
        <v>0.96055437100213215</v>
      </c>
      <c r="T10" s="31">
        <f t="shared" si="1"/>
        <v>0.95054427820656195</v>
      </c>
      <c r="U10" s="31">
        <f t="shared" si="2"/>
        <v>3.7313432835820892E-2</v>
      </c>
      <c r="V10" s="31">
        <f t="shared" si="3"/>
        <v>4.6257036602266287E-2</v>
      </c>
      <c r="W10" s="31">
        <f t="shared" si="4"/>
        <v>2.1321961620469083E-3</v>
      </c>
      <c r="X10" s="32">
        <f t="shared" si="5"/>
        <v>3.1986851911717969E-3</v>
      </c>
    </row>
    <row r="11" spans="1:24" x14ac:dyDescent="0.3">
      <c r="A11" s="74" t="s">
        <v>11</v>
      </c>
      <c r="B11" s="8" t="s">
        <v>32</v>
      </c>
      <c r="C11" s="9">
        <v>3</v>
      </c>
      <c r="D11" s="10">
        <v>0.32739999999989522</v>
      </c>
      <c r="E11" s="9">
        <v>12124</v>
      </c>
      <c r="F11" s="10">
        <v>331.82277421645</v>
      </c>
      <c r="G11" s="11">
        <v>12127</v>
      </c>
      <c r="H11" s="12">
        <v>332.1501742164499</v>
      </c>
      <c r="I11" s="9">
        <v>11887</v>
      </c>
      <c r="J11" s="10">
        <v>310.71446755499983</v>
      </c>
      <c r="K11" s="9">
        <v>237</v>
      </c>
      <c r="L11" s="10">
        <v>20.780706627000001</v>
      </c>
      <c r="M11" s="9">
        <v>0</v>
      </c>
      <c r="N11" s="10">
        <v>0</v>
      </c>
      <c r="O11" s="9">
        <v>1</v>
      </c>
      <c r="P11" s="10">
        <v>5.0000000000000001E-3</v>
      </c>
      <c r="Q11" s="13">
        <v>2</v>
      </c>
      <c r="R11" s="14">
        <v>0.65000003445006882</v>
      </c>
      <c r="S11" s="27">
        <f t="shared" si="0"/>
        <v>0.98020944998763093</v>
      </c>
      <c r="T11" s="28">
        <f t="shared" si="1"/>
        <v>0.93546381027191272</v>
      </c>
      <c r="U11" s="28">
        <f t="shared" si="2"/>
        <v>1.9543168137214479E-2</v>
      </c>
      <c r="V11" s="28">
        <f t="shared" si="3"/>
        <v>6.2564190056567576E-2</v>
      </c>
      <c r="W11" s="28">
        <f t="shared" si="4"/>
        <v>1.6492125010307578E-4</v>
      </c>
      <c r="X11" s="29">
        <f t="shared" si="5"/>
        <v>1.9569462397044778E-3</v>
      </c>
    </row>
    <row r="12" spans="1:24" ht="17.25" thickBot="1" x14ac:dyDescent="0.35">
      <c r="A12" s="75"/>
      <c r="B12" s="15" t="s">
        <v>49</v>
      </c>
      <c r="C12" s="16">
        <v>250</v>
      </c>
      <c r="D12" s="17">
        <v>31.459933034999995</v>
      </c>
      <c r="E12" s="16">
        <v>12517</v>
      </c>
      <c r="F12" s="17">
        <v>359.02884469376897</v>
      </c>
      <c r="G12" s="18">
        <v>12767</v>
      </c>
      <c r="H12" s="19">
        <v>390.48877772876898</v>
      </c>
      <c r="I12" s="20">
        <v>12130</v>
      </c>
      <c r="J12" s="21">
        <v>349.01552020399981</v>
      </c>
      <c r="K12" s="20">
        <v>445</v>
      </c>
      <c r="L12" s="21">
        <v>33.989023050999997</v>
      </c>
      <c r="M12" s="20">
        <v>153</v>
      </c>
      <c r="N12" s="21">
        <v>3.053149763</v>
      </c>
      <c r="O12" s="20">
        <v>36</v>
      </c>
      <c r="P12" s="21">
        <v>4.1036846789999997</v>
      </c>
      <c r="Q12" s="22">
        <v>3</v>
      </c>
      <c r="R12" s="23">
        <v>0.32740003176917032</v>
      </c>
      <c r="S12" s="30">
        <f t="shared" si="0"/>
        <v>0.95010574136445525</v>
      </c>
      <c r="T12" s="31">
        <f t="shared" si="1"/>
        <v>0.89379142272412182</v>
      </c>
      <c r="U12" s="31">
        <f t="shared" si="2"/>
        <v>4.6839508106837943E-2</v>
      </c>
      <c r="V12" s="31">
        <f t="shared" si="3"/>
        <v>9.4861043201936154E-2</v>
      </c>
      <c r="W12" s="31">
        <f t="shared" si="4"/>
        <v>2.349808099005248E-4</v>
      </c>
      <c r="X12" s="32">
        <f t="shared" si="5"/>
        <v>8.384364684523157E-4</v>
      </c>
    </row>
    <row r="13" spans="1:24" x14ac:dyDescent="0.3">
      <c r="A13" s="74" t="s">
        <v>12</v>
      </c>
      <c r="B13" s="8" t="s">
        <v>32</v>
      </c>
      <c r="C13" s="9">
        <v>7</v>
      </c>
      <c r="D13" s="10">
        <v>1.0169466009999844</v>
      </c>
      <c r="E13" s="9">
        <v>1313</v>
      </c>
      <c r="F13" s="10">
        <v>63.27294159299997</v>
      </c>
      <c r="G13" s="11">
        <v>1320</v>
      </c>
      <c r="H13" s="12">
        <v>64.289888193999957</v>
      </c>
      <c r="I13" s="9">
        <v>1285</v>
      </c>
      <c r="J13" s="10">
        <v>61.558879945000015</v>
      </c>
      <c r="K13" s="9">
        <v>33</v>
      </c>
      <c r="L13" s="10">
        <v>1.5776164479999999</v>
      </c>
      <c r="M13" s="9">
        <v>0</v>
      </c>
      <c r="N13" s="10">
        <v>0</v>
      </c>
      <c r="O13" s="9">
        <v>0</v>
      </c>
      <c r="P13" s="10">
        <v>0</v>
      </c>
      <c r="Q13" s="13">
        <v>2</v>
      </c>
      <c r="R13" s="14">
        <v>1.1533918009999418</v>
      </c>
      <c r="S13" s="27">
        <f t="shared" si="0"/>
        <v>0.97348484848484851</v>
      </c>
      <c r="T13" s="28">
        <f t="shared" si="1"/>
        <v>0.95752040755213474</v>
      </c>
      <c r="U13" s="28">
        <f t="shared" si="2"/>
        <v>2.5000000000000001E-2</v>
      </c>
      <c r="V13" s="28">
        <f t="shared" si="3"/>
        <v>2.4539107040276911E-2</v>
      </c>
      <c r="W13" s="28">
        <f t="shared" si="4"/>
        <v>1.5151515151515152E-3</v>
      </c>
      <c r="X13" s="29">
        <f t="shared" si="5"/>
        <v>1.7940485407588334E-2</v>
      </c>
    </row>
    <row r="14" spans="1:24" ht="17.25" thickBot="1" x14ac:dyDescent="0.35">
      <c r="A14" s="75"/>
      <c r="B14" s="15" t="s">
        <v>49</v>
      </c>
      <c r="C14" s="16">
        <v>7</v>
      </c>
      <c r="D14" s="17">
        <v>0.74581500000000001</v>
      </c>
      <c r="E14" s="16">
        <v>1058</v>
      </c>
      <c r="F14" s="17">
        <v>48.412182416536112</v>
      </c>
      <c r="G14" s="18">
        <v>1065</v>
      </c>
      <c r="H14" s="19">
        <v>49.157997416536112</v>
      </c>
      <c r="I14" s="20">
        <v>1036</v>
      </c>
      <c r="J14" s="21">
        <v>46.993217487536135</v>
      </c>
      <c r="K14" s="20">
        <v>22</v>
      </c>
      <c r="L14" s="21">
        <v>1.1478333279999999</v>
      </c>
      <c r="M14" s="20">
        <v>0</v>
      </c>
      <c r="N14" s="21">
        <v>0</v>
      </c>
      <c r="O14" s="20">
        <v>0</v>
      </c>
      <c r="P14" s="21">
        <v>0</v>
      </c>
      <c r="Q14" s="22">
        <v>7</v>
      </c>
      <c r="R14" s="23">
        <v>1.0169466009999768</v>
      </c>
      <c r="S14" s="30">
        <f t="shared" si="0"/>
        <v>0.97276995305164315</v>
      </c>
      <c r="T14" s="31">
        <f t="shared" si="1"/>
        <v>0.95596281291410434</v>
      </c>
      <c r="U14" s="31">
        <f t="shared" si="2"/>
        <v>2.0657276995305163E-2</v>
      </c>
      <c r="V14" s="31">
        <f t="shared" si="3"/>
        <v>2.3349879741315169E-2</v>
      </c>
      <c r="W14" s="31">
        <f t="shared" si="4"/>
        <v>6.5727699530516428E-3</v>
      </c>
      <c r="X14" s="32">
        <f t="shared" si="5"/>
        <v>2.0687307344580502E-2</v>
      </c>
    </row>
    <row r="15" spans="1:24" x14ac:dyDescent="0.3">
      <c r="A15" s="76" t="s">
        <v>13</v>
      </c>
      <c r="B15" s="8" t="s">
        <v>32</v>
      </c>
      <c r="C15" s="9">
        <v>1</v>
      </c>
      <c r="D15" s="10">
        <v>0.75</v>
      </c>
      <c r="E15" s="9">
        <v>1275</v>
      </c>
      <c r="F15" s="10">
        <v>114.5218824223091</v>
      </c>
      <c r="G15" s="11">
        <v>1276</v>
      </c>
      <c r="H15" s="12">
        <v>115.2718824223091</v>
      </c>
      <c r="I15" s="9">
        <v>1252</v>
      </c>
      <c r="J15" s="10">
        <v>106.52974869830909</v>
      </c>
      <c r="K15" s="9">
        <v>22</v>
      </c>
      <c r="L15" s="10">
        <v>3.7052519020000005</v>
      </c>
      <c r="M15" s="9">
        <v>0</v>
      </c>
      <c r="N15" s="10">
        <v>3.0368818220000002</v>
      </c>
      <c r="O15" s="9">
        <v>0</v>
      </c>
      <c r="P15" s="10">
        <v>0</v>
      </c>
      <c r="Q15" s="13">
        <v>2</v>
      </c>
      <c r="R15" s="14">
        <v>2.000000000000012</v>
      </c>
      <c r="S15" s="27">
        <f t="shared" si="0"/>
        <v>0.98119122257053293</v>
      </c>
      <c r="T15" s="28">
        <f t="shared" si="1"/>
        <v>0.92416074466475351</v>
      </c>
      <c r="U15" s="28">
        <f t="shared" si="2"/>
        <v>1.7241379310344827E-2</v>
      </c>
      <c r="V15" s="28">
        <f t="shared" si="3"/>
        <v>5.8488970443803245E-2</v>
      </c>
      <c r="W15" s="28">
        <f t="shared" si="4"/>
        <v>1.567398119122257E-3</v>
      </c>
      <c r="X15" s="29">
        <f t="shared" si="5"/>
        <v>1.7350284891443246E-2</v>
      </c>
    </row>
    <row r="16" spans="1:24" ht="17.25" thickBot="1" x14ac:dyDescent="0.35">
      <c r="A16" s="77"/>
      <c r="B16" s="15" t="s">
        <v>49</v>
      </c>
      <c r="C16" s="16">
        <v>2</v>
      </c>
      <c r="D16" s="17">
        <v>0.62</v>
      </c>
      <c r="E16" s="16">
        <v>1004</v>
      </c>
      <c r="F16" s="17">
        <v>82.801279815999976</v>
      </c>
      <c r="G16" s="18">
        <v>1006</v>
      </c>
      <c r="H16" s="19">
        <v>83.421279815999981</v>
      </c>
      <c r="I16" s="20">
        <v>946</v>
      </c>
      <c r="J16" s="21">
        <v>74.085316879000004</v>
      </c>
      <c r="K16" s="20">
        <v>59</v>
      </c>
      <c r="L16" s="21">
        <v>8.5393161370000019</v>
      </c>
      <c r="M16" s="20">
        <v>0</v>
      </c>
      <c r="N16" s="21">
        <v>4.6646800000000002E-2</v>
      </c>
      <c r="O16" s="20">
        <v>0</v>
      </c>
      <c r="P16" s="21">
        <v>0</v>
      </c>
      <c r="Q16" s="22">
        <v>1</v>
      </c>
      <c r="R16" s="23">
        <v>0.74999999999997469</v>
      </c>
      <c r="S16" s="30">
        <f t="shared" si="0"/>
        <v>0.94035785288270379</v>
      </c>
      <c r="T16" s="31">
        <f t="shared" si="1"/>
        <v>0.88808655348381071</v>
      </c>
      <c r="U16" s="31">
        <f t="shared" si="2"/>
        <v>5.8648111332007952E-2</v>
      </c>
      <c r="V16" s="31">
        <f t="shared" si="3"/>
        <v>0.10292293472286476</v>
      </c>
      <c r="W16" s="31">
        <f t="shared" si="4"/>
        <v>9.9403578528827028E-4</v>
      </c>
      <c r="X16" s="32">
        <f t="shared" si="5"/>
        <v>8.9905117933245446E-3</v>
      </c>
    </row>
    <row r="17" spans="1:24" x14ac:dyDescent="0.3">
      <c r="A17" s="74" t="s">
        <v>14</v>
      </c>
      <c r="B17" s="8" t="s">
        <v>32</v>
      </c>
      <c r="C17" s="9">
        <v>0</v>
      </c>
      <c r="D17" s="10">
        <v>0</v>
      </c>
      <c r="E17" s="9">
        <v>326</v>
      </c>
      <c r="F17" s="10">
        <v>32.856029845833994</v>
      </c>
      <c r="G17" s="11">
        <v>326</v>
      </c>
      <c r="H17" s="12">
        <v>32.856029845833994</v>
      </c>
      <c r="I17" s="9">
        <v>272</v>
      </c>
      <c r="J17" s="10">
        <v>21.798861520121001</v>
      </c>
      <c r="K17" s="9">
        <v>54</v>
      </c>
      <c r="L17" s="10">
        <v>11.057168325713</v>
      </c>
      <c r="M17" s="9">
        <v>0</v>
      </c>
      <c r="N17" s="10">
        <v>0</v>
      </c>
      <c r="O17" s="9">
        <v>0</v>
      </c>
      <c r="P17" s="10">
        <v>0</v>
      </c>
      <c r="Q17" s="13">
        <v>0</v>
      </c>
      <c r="R17" s="24">
        <v>-7.1054273576010019E-15</v>
      </c>
      <c r="S17" s="27">
        <f t="shared" si="0"/>
        <v>0.83435582822085885</v>
      </c>
      <c r="T17" s="28">
        <f t="shared" si="1"/>
        <v>0.66346608590279832</v>
      </c>
      <c r="U17" s="28">
        <f t="shared" si="2"/>
        <v>0.16564417177914109</v>
      </c>
      <c r="V17" s="28">
        <f t="shared" si="3"/>
        <v>0.33653391409720196</v>
      </c>
      <c r="W17" s="28">
        <f t="shared" si="4"/>
        <v>0</v>
      </c>
      <c r="X17" s="29">
        <f t="shared" si="5"/>
        <v>-2.1625946259912896E-16</v>
      </c>
    </row>
    <row r="18" spans="1:24" ht="17.25" thickBot="1" x14ac:dyDescent="0.35">
      <c r="A18" s="75"/>
      <c r="B18" s="15" t="s">
        <v>49</v>
      </c>
      <c r="C18" s="16">
        <v>0</v>
      </c>
      <c r="D18" s="17">
        <v>0</v>
      </c>
      <c r="E18" s="16">
        <v>239</v>
      </c>
      <c r="F18" s="17">
        <v>14.211517449582999</v>
      </c>
      <c r="G18" s="18">
        <v>239</v>
      </c>
      <c r="H18" s="19">
        <v>14.211517449582999</v>
      </c>
      <c r="I18" s="20">
        <v>229</v>
      </c>
      <c r="J18" s="21">
        <v>13.418339916593</v>
      </c>
      <c r="K18" s="20">
        <v>10</v>
      </c>
      <c r="L18" s="21">
        <v>0.79317753299000004</v>
      </c>
      <c r="M18" s="20">
        <v>0</v>
      </c>
      <c r="N18" s="21">
        <v>0</v>
      </c>
      <c r="O18" s="20">
        <v>0</v>
      </c>
      <c r="P18" s="21">
        <v>0</v>
      </c>
      <c r="Q18" s="22">
        <v>0</v>
      </c>
      <c r="R18" s="23">
        <v>-1.2212453270876722E-15</v>
      </c>
      <c r="S18" s="30">
        <f t="shared" si="0"/>
        <v>0.95815899581589958</v>
      </c>
      <c r="T18" s="31">
        <f t="shared" si="1"/>
        <v>0.94418769594423058</v>
      </c>
      <c r="U18" s="31">
        <f t="shared" si="2"/>
        <v>4.1841004184100417E-2</v>
      </c>
      <c r="V18" s="31">
        <f t="shared" si="3"/>
        <v>5.5812304055769486E-2</v>
      </c>
      <c r="W18" s="31">
        <f t="shared" si="4"/>
        <v>0</v>
      </c>
      <c r="X18" s="32">
        <f t="shared" si="5"/>
        <v>-8.5933492424027282E-17</v>
      </c>
    </row>
    <row r="19" spans="1:24" x14ac:dyDescent="0.3">
      <c r="A19" s="74" t="s">
        <v>15</v>
      </c>
      <c r="B19" s="8" t="s">
        <v>32</v>
      </c>
      <c r="C19" s="9">
        <v>0</v>
      </c>
      <c r="D19" s="10">
        <v>0</v>
      </c>
      <c r="E19" s="9">
        <v>3468</v>
      </c>
      <c r="F19" s="10">
        <v>101.15787989000002</v>
      </c>
      <c r="G19" s="11">
        <v>3468</v>
      </c>
      <c r="H19" s="12">
        <v>101.15787989000002</v>
      </c>
      <c r="I19" s="9">
        <v>3404</v>
      </c>
      <c r="J19" s="10">
        <v>88.954136089999992</v>
      </c>
      <c r="K19" s="9">
        <v>26</v>
      </c>
      <c r="L19" s="10">
        <v>3.1551658000000002</v>
      </c>
      <c r="M19" s="9">
        <v>0</v>
      </c>
      <c r="N19" s="10">
        <v>0</v>
      </c>
      <c r="O19" s="9">
        <v>0</v>
      </c>
      <c r="P19" s="10">
        <v>0</v>
      </c>
      <c r="Q19" s="13">
        <v>38</v>
      </c>
      <c r="R19" s="14">
        <v>9.0485780000000258</v>
      </c>
      <c r="S19" s="27">
        <f t="shared" si="0"/>
        <v>0.98154555940023069</v>
      </c>
      <c r="T19" s="28">
        <f t="shared" si="1"/>
        <v>0.8793594348431335</v>
      </c>
      <c r="U19" s="28">
        <f t="shared" si="2"/>
        <v>7.4971164936562858E-3</v>
      </c>
      <c r="V19" s="28">
        <f t="shared" si="3"/>
        <v>3.1190509364480114E-2</v>
      </c>
      <c r="W19" s="28">
        <f t="shared" si="4"/>
        <v>1.0957324106113034E-2</v>
      </c>
      <c r="X19" s="29">
        <f t="shared" si="5"/>
        <v>8.9450055792386421E-2</v>
      </c>
    </row>
    <row r="20" spans="1:24" ht="17.25" thickBot="1" x14ac:dyDescent="0.35">
      <c r="A20" s="75"/>
      <c r="B20" s="15" t="s">
        <v>49</v>
      </c>
      <c r="C20" s="16">
        <v>5</v>
      </c>
      <c r="D20" s="17">
        <v>0.81545752099999191</v>
      </c>
      <c r="E20" s="16">
        <v>3330</v>
      </c>
      <c r="F20" s="17">
        <v>84.198402134999981</v>
      </c>
      <c r="G20" s="18">
        <v>3335</v>
      </c>
      <c r="H20" s="19">
        <v>85.013859655999966</v>
      </c>
      <c r="I20" s="20">
        <v>3236</v>
      </c>
      <c r="J20" s="21">
        <v>76.068410955583602</v>
      </c>
      <c r="K20" s="20">
        <v>99</v>
      </c>
      <c r="L20" s="21">
        <v>8.9454487</v>
      </c>
      <c r="M20" s="20">
        <v>0</v>
      </c>
      <c r="N20" s="21">
        <v>0</v>
      </c>
      <c r="O20" s="20">
        <v>0</v>
      </c>
      <c r="P20" s="21">
        <v>0</v>
      </c>
      <c r="Q20" s="22">
        <v>0</v>
      </c>
      <c r="R20" s="23">
        <v>4.1636383230070351E-10</v>
      </c>
      <c r="S20" s="30">
        <f t="shared" si="0"/>
        <v>0.97031484257871059</v>
      </c>
      <c r="T20" s="31">
        <f t="shared" si="1"/>
        <v>0.89477658423446216</v>
      </c>
      <c r="U20" s="31">
        <f t="shared" si="2"/>
        <v>2.9685157421289354E-2</v>
      </c>
      <c r="V20" s="31">
        <f t="shared" si="3"/>
        <v>0.10522341576064019</v>
      </c>
      <c r="W20" s="31">
        <f t="shared" si="4"/>
        <v>0</v>
      </c>
      <c r="X20" s="32">
        <f t="shared" si="5"/>
        <v>4.897599450083526E-12</v>
      </c>
    </row>
    <row r="21" spans="1:24" x14ac:dyDescent="0.3">
      <c r="A21" s="74" t="s">
        <v>16</v>
      </c>
      <c r="B21" s="8" t="s">
        <v>32</v>
      </c>
      <c r="C21" s="9">
        <v>8</v>
      </c>
      <c r="D21" s="10">
        <v>0.90870431600000001</v>
      </c>
      <c r="E21" s="9">
        <v>1135</v>
      </c>
      <c r="F21" s="10">
        <v>48.918898337999998</v>
      </c>
      <c r="G21" s="11">
        <v>1143</v>
      </c>
      <c r="H21" s="12">
        <v>49.827602653999996</v>
      </c>
      <c r="I21" s="9">
        <v>1089</v>
      </c>
      <c r="J21" s="10">
        <v>44.896857036000078</v>
      </c>
      <c r="K21" s="9">
        <v>51</v>
      </c>
      <c r="L21" s="10">
        <v>4.6193956179999995</v>
      </c>
      <c r="M21" s="9">
        <v>0</v>
      </c>
      <c r="N21" s="10">
        <v>0</v>
      </c>
      <c r="O21" s="9">
        <v>0</v>
      </c>
      <c r="P21" s="10">
        <v>0</v>
      </c>
      <c r="Q21" s="13">
        <v>3</v>
      </c>
      <c r="R21" s="14">
        <v>0.3113499999999183</v>
      </c>
      <c r="S21" s="27">
        <f t="shared" si="0"/>
        <v>0.952755905511811</v>
      </c>
      <c r="T21" s="28">
        <f t="shared" si="1"/>
        <v>0.90104389223301129</v>
      </c>
      <c r="U21" s="28">
        <f t="shared" si="2"/>
        <v>4.4619422572178477E-2</v>
      </c>
      <c r="V21" s="28">
        <f t="shared" si="3"/>
        <v>9.2707563116708955E-2</v>
      </c>
      <c r="W21" s="28">
        <f t="shared" si="4"/>
        <v>2.6246719160104987E-3</v>
      </c>
      <c r="X21" s="29">
        <f t="shared" si="5"/>
        <v>6.2485446502797814E-3</v>
      </c>
    </row>
    <row r="22" spans="1:24" ht="17.25" thickBot="1" x14ac:dyDescent="0.35">
      <c r="A22" s="75"/>
      <c r="B22" s="15" t="s">
        <v>49</v>
      </c>
      <c r="C22" s="16">
        <v>19</v>
      </c>
      <c r="D22" s="17">
        <v>2.1403723060000002</v>
      </c>
      <c r="E22" s="16">
        <v>1138</v>
      </c>
      <c r="F22" s="17">
        <v>38.173337559000004</v>
      </c>
      <c r="G22" s="18">
        <v>1157</v>
      </c>
      <c r="H22" s="19">
        <v>40.313709865000007</v>
      </c>
      <c r="I22" s="20">
        <v>1101</v>
      </c>
      <c r="J22" s="21">
        <v>35.173393762999993</v>
      </c>
      <c r="K22" s="20">
        <v>48</v>
      </c>
      <c r="L22" s="21">
        <v>4.2867482299999997</v>
      </c>
      <c r="M22" s="20">
        <v>0</v>
      </c>
      <c r="N22" s="21">
        <v>0</v>
      </c>
      <c r="O22" s="20">
        <v>0</v>
      </c>
      <c r="P22" s="21">
        <v>0</v>
      </c>
      <c r="Q22" s="22">
        <v>8</v>
      </c>
      <c r="R22" s="23">
        <v>0.85356787200001438</v>
      </c>
      <c r="S22" s="30">
        <f t="shared" si="0"/>
        <v>0.95159896283491785</v>
      </c>
      <c r="T22" s="31">
        <f t="shared" si="1"/>
        <v>0.87249210952766243</v>
      </c>
      <c r="U22" s="31">
        <f t="shared" si="2"/>
        <v>4.1486603284356091E-2</v>
      </c>
      <c r="V22" s="31">
        <f t="shared" si="3"/>
        <v>0.10633474925416664</v>
      </c>
      <c r="W22" s="31">
        <f t="shared" si="4"/>
        <v>6.9144338807260158E-3</v>
      </c>
      <c r="X22" s="32">
        <f t="shared" si="5"/>
        <v>2.1173141218170898E-2</v>
      </c>
    </row>
    <row r="23" spans="1:24" x14ac:dyDescent="0.3">
      <c r="A23" s="74" t="s">
        <v>38</v>
      </c>
      <c r="B23" s="8" t="s">
        <v>32</v>
      </c>
      <c r="C23" s="9">
        <v>34</v>
      </c>
      <c r="D23" s="10">
        <v>10.189701886999998</v>
      </c>
      <c r="E23" s="9">
        <v>12592</v>
      </c>
      <c r="F23" s="10">
        <v>692.2615062390006</v>
      </c>
      <c r="G23" s="11">
        <v>12626</v>
      </c>
      <c r="H23" s="12">
        <v>702.45120812600055</v>
      </c>
      <c r="I23" s="9">
        <v>12509</v>
      </c>
      <c r="J23" s="10">
        <v>650.32885647400087</v>
      </c>
      <c r="K23" s="9">
        <v>54</v>
      </c>
      <c r="L23" s="10">
        <v>25.464491354</v>
      </c>
      <c r="M23" s="9">
        <v>15</v>
      </c>
      <c r="N23" s="10">
        <v>7.1578742999999996</v>
      </c>
      <c r="O23" s="9">
        <v>13</v>
      </c>
      <c r="P23" s="10">
        <v>1.9212687929999999</v>
      </c>
      <c r="Q23" s="13">
        <v>35</v>
      </c>
      <c r="R23" s="14">
        <v>17.57871720499968</v>
      </c>
      <c r="S23" s="27">
        <f t="shared" si="0"/>
        <v>0.99073340725487091</v>
      </c>
      <c r="T23" s="28">
        <f t="shared" si="1"/>
        <v>0.92579932805432608</v>
      </c>
      <c r="U23" s="28">
        <f t="shared" si="2"/>
        <v>5.46491367020434E-3</v>
      </c>
      <c r="V23" s="28">
        <f t="shared" si="3"/>
        <v>4.6440756705408696E-2</v>
      </c>
      <c r="W23" s="28">
        <f t="shared" si="4"/>
        <v>2.772057658799303E-3</v>
      </c>
      <c r="X23" s="29">
        <f t="shared" si="5"/>
        <v>2.5024823079023789E-2</v>
      </c>
    </row>
    <row r="24" spans="1:24" ht="17.25" thickBot="1" x14ac:dyDescent="0.35">
      <c r="A24" s="75"/>
      <c r="B24" s="15" t="s">
        <v>49</v>
      </c>
      <c r="C24" s="16">
        <v>65</v>
      </c>
      <c r="D24" s="17">
        <v>10.023818829000001</v>
      </c>
      <c r="E24" s="16">
        <v>12881</v>
      </c>
      <c r="F24" s="17">
        <v>617.69364438506568</v>
      </c>
      <c r="G24" s="18">
        <v>12946</v>
      </c>
      <c r="H24" s="19">
        <v>627.71746321406567</v>
      </c>
      <c r="I24" s="20">
        <v>12822</v>
      </c>
      <c r="J24" s="21">
        <v>577.29599792706551</v>
      </c>
      <c r="K24" s="20">
        <v>67</v>
      </c>
      <c r="L24" s="21">
        <v>33.492013012999998</v>
      </c>
      <c r="M24" s="20">
        <v>23</v>
      </c>
      <c r="N24" s="21">
        <v>6.7430077559999999</v>
      </c>
      <c r="O24" s="20">
        <v>0</v>
      </c>
      <c r="P24" s="21">
        <v>0</v>
      </c>
      <c r="Q24" s="22">
        <v>34</v>
      </c>
      <c r="R24" s="23">
        <v>10.186444518000162</v>
      </c>
      <c r="S24" s="30">
        <f t="shared" si="0"/>
        <v>0.99042175189247639</v>
      </c>
      <c r="T24" s="31">
        <f t="shared" si="1"/>
        <v>0.9196749043290432</v>
      </c>
      <c r="U24" s="31">
        <f t="shared" si="2"/>
        <v>6.9519542715896802E-3</v>
      </c>
      <c r="V24" s="31">
        <f t="shared" si="3"/>
        <v>6.409734176103199E-2</v>
      </c>
      <c r="W24" s="31">
        <f t="shared" si="4"/>
        <v>2.626293835933879E-3</v>
      </c>
      <c r="X24" s="32">
        <f t="shared" si="5"/>
        <v>1.6227753909924848E-2</v>
      </c>
    </row>
    <row r="25" spans="1:24" x14ac:dyDescent="0.3">
      <c r="A25" s="74" t="s">
        <v>17</v>
      </c>
      <c r="B25" s="8" t="s">
        <v>32</v>
      </c>
      <c r="C25" s="9">
        <v>21</v>
      </c>
      <c r="D25" s="10">
        <v>15.368758047271827</v>
      </c>
      <c r="E25" s="9">
        <v>11439</v>
      </c>
      <c r="F25" s="10">
        <v>1101.6428074673288</v>
      </c>
      <c r="G25" s="11">
        <v>11460</v>
      </c>
      <c r="H25" s="12">
        <v>1117.0115655146005</v>
      </c>
      <c r="I25" s="9">
        <v>11212</v>
      </c>
      <c r="J25" s="10">
        <v>1023.6359879076292</v>
      </c>
      <c r="K25" s="9">
        <v>153</v>
      </c>
      <c r="L25" s="10">
        <v>49.492066611000006</v>
      </c>
      <c r="M25" s="9">
        <v>0</v>
      </c>
      <c r="N25" s="10">
        <v>0</v>
      </c>
      <c r="O25" s="9">
        <v>0</v>
      </c>
      <c r="P25" s="10">
        <v>0.18188413644529999</v>
      </c>
      <c r="Q25" s="13">
        <v>95</v>
      </c>
      <c r="R25" s="14">
        <v>43.701626859526016</v>
      </c>
      <c r="S25" s="27">
        <f t="shared" si="0"/>
        <v>0.9783595113438045</v>
      </c>
      <c r="T25" s="28">
        <f t="shared" si="1"/>
        <v>0.91640589901685243</v>
      </c>
      <c r="U25" s="28">
        <f t="shared" si="2"/>
        <v>1.3350785340314137E-2</v>
      </c>
      <c r="V25" s="28">
        <f t="shared" si="3"/>
        <v>4.4307568640257818E-2</v>
      </c>
      <c r="W25" s="28">
        <f t="shared" si="4"/>
        <v>8.289703315881327E-3</v>
      </c>
      <c r="X25" s="29">
        <f t="shared" si="5"/>
        <v>3.912370131941556E-2</v>
      </c>
    </row>
    <row r="26" spans="1:24" ht="17.25" thickBot="1" x14ac:dyDescent="0.35">
      <c r="A26" s="75"/>
      <c r="B26" s="15" t="s">
        <v>49</v>
      </c>
      <c r="C26" s="16">
        <v>27</v>
      </c>
      <c r="D26" s="17">
        <v>13.46009352139</v>
      </c>
      <c r="E26" s="16">
        <v>10799</v>
      </c>
      <c r="F26" s="17">
        <v>880.47485150609907</v>
      </c>
      <c r="G26" s="18">
        <v>10826</v>
      </c>
      <c r="H26" s="19">
        <v>893.93494502748911</v>
      </c>
      <c r="I26" s="20">
        <v>10672</v>
      </c>
      <c r="J26" s="21">
        <v>826.65892138077993</v>
      </c>
      <c r="K26" s="20">
        <v>128</v>
      </c>
      <c r="L26" s="21">
        <v>51.582158726999992</v>
      </c>
      <c r="M26" s="20">
        <v>0</v>
      </c>
      <c r="N26" s="21">
        <v>0</v>
      </c>
      <c r="O26" s="20">
        <v>5</v>
      </c>
      <c r="P26" s="21">
        <v>0.32510687243730002</v>
      </c>
      <c r="Q26" s="22">
        <v>21</v>
      </c>
      <c r="R26" s="23">
        <v>15.368758047271886</v>
      </c>
      <c r="S26" s="30">
        <f t="shared" si="0"/>
        <v>0.98577498614446701</v>
      </c>
      <c r="T26" s="31">
        <f t="shared" si="1"/>
        <v>0.92474170070100525</v>
      </c>
      <c r="U26" s="31">
        <f t="shared" si="2"/>
        <v>1.1823388139663773E-2</v>
      </c>
      <c r="V26" s="31">
        <f t="shared" si="3"/>
        <v>5.7702363034274048E-2</v>
      </c>
      <c r="W26" s="31">
        <f t="shared" si="4"/>
        <v>1.9397746166635876E-3</v>
      </c>
      <c r="X26" s="32">
        <f t="shared" si="5"/>
        <v>1.7192255580521339E-2</v>
      </c>
    </row>
    <row r="27" spans="1:24" x14ac:dyDescent="0.3">
      <c r="A27" s="74" t="s">
        <v>36</v>
      </c>
      <c r="B27" s="8" t="s">
        <v>32</v>
      </c>
      <c r="C27" s="9">
        <v>8</v>
      </c>
      <c r="D27" s="10">
        <v>1.5251110000000001</v>
      </c>
      <c r="E27" s="9">
        <v>1408</v>
      </c>
      <c r="F27" s="10">
        <v>69.351126656999995</v>
      </c>
      <c r="G27" s="11">
        <v>1416</v>
      </c>
      <c r="H27" s="12">
        <v>70.87623765699999</v>
      </c>
      <c r="I27" s="9">
        <v>1366</v>
      </c>
      <c r="J27" s="10">
        <v>63.273849656799996</v>
      </c>
      <c r="K27" s="9">
        <v>45</v>
      </c>
      <c r="L27" s="10">
        <v>6.3473880000000005</v>
      </c>
      <c r="M27" s="9">
        <v>0</v>
      </c>
      <c r="N27" s="10">
        <v>0</v>
      </c>
      <c r="O27" s="9">
        <v>0</v>
      </c>
      <c r="P27" s="10">
        <v>0</v>
      </c>
      <c r="Q27" s="13">
        <v>5</v>
      </c>
      <c r="R27" s="14">
        <v>1.2550000001999937</v>
      </c>
      <c r="S27" s="27">
        <f t="shared" si="0"/>
        <v>0.96468926553672318</v>
      </c>
      <c r="T27" s="28">
        <f t="shared" si="1"/>
        <v>0.89273713939231425</v>
      </c>
      <c r="U27" s="28">
        <f t="shared" si="2"/>
        <v>3.1779661016949151E-2</v>
      </c>
      <c r="V27" s="28">
        <f t="shared" si="3"/>
        <v>8.9555938771999841E-2</v>
      </c>
      <c r="W27" s="28">
        <f t="shared" si="4"/>
        <v>3.5310734463276836E-3</v>
      </c>
      <c r="X27" s="29">
        <f t="shared" si="5"/>
        <v>1.7706921835685861E-2</v>
      </c>
    </row>
    <row r="28" spans="1:24" ht="17.25" thickBot="1" x14ac:dyDescent="0.35">
      <c r="A28" s="75"/>
      <c r="B28" s="15" t="s">
        <v>49</v>
      </c>
      <c r="C28" s="16">
        <v>6</v>
      </c>
      <c r="D28" s="17">
        <v>0.22089700000000001</v>
      </c>
      <c r="E28" s="16">
        <v>1300</v>
      </c>
      <c r="F28" s="17">
        <v>56.929024595499996</v>
      </c>
      <c r="G28" s="18">
        <v>1306</v>
      </c>
      <c r="H28" s="19">
        <v>57.149921595499997</v>
      </c>
      <c r="I28" s="20">
        <v>1251</v>
      </c>
      <c r="J28" s="21">
        <v>53.018459595499998</v>
      </c>
      <c r="K28" s="20">
        <v>47</v>
      </c>
      <c r="L28" s="21">
        <v>2.6063510000000001</v>
      </c>
      <c r="M28" s="20">
        <v>0</v>
      </c>
      <c r="N28" s="21">
        <v>0</v>
      </c>
      <c r="O28" s="20">
        <v>0</v>
      </c>
      <c r="P28" s="21">
        <v>0</v>
      </c>
      <c r="Q28" s="22">
        <v>8</v>
      </c>
      <c r="R28" s="23">
        <v>1.525110999999999</v>
      </c>
      <c r="S28" s="30">
        <f t="shared" si="0"/>
        <v>0.95788667687595708</v>
      </c>
      <c r="T28" s="31">
        <f t="shared" si="1"/>
        <v>0.92770835226613313</v>
      </c>
      <c r="U28" s="31">
        <f t="shared" si="2"/>
        <v>3.5987748851454823E-2</v>
      </c>
      <c r="V28" s="31">
        <f t="shared" si="3"/>
        <v>4.5605504386295168E-2</v>
      </c>
      <c r="W28" s="31">
        <f t="shared" si="4"/>
        <v>6.1255742725880554E-3</v>
      </c>
      <c r="X28" s="32">
        <f t="shared" si="5"/>
        <v>2.6686143347571745E-2</v>
      </c>
    </row>
    <row r="29" spans="1:24" x14ac:dyDescent="0.3">
      <c r="A29" s="74" t="s">
        <v>18</v>
      </c>
      <c r="B29" s="8" t="s">
        <v>32</v>
      </c>
      <c r="C29" s="9">
        <v>9</v>
      </c>
      <c r="D29" s="10">
        <v>1.5459335999999964</v>
      </c>
      <c r="E29" s="9">
        <v>2232</v>
      </c>
      <c r="F29" s="10">
        <v>77.406301312999972</v>
      </c>
      <c r="G29" s="11">
        <v>2241</v>
      </c>
      <c r="H29" s="12">
        <v>78.95223491299997</v>
      </c>
      <c r="I29" s="9">
        <v>2166</v>
      </c>
      <c r="J29" s="10">
        <v>70.170688354000006</v>
      </c>
      <c r="K29" s="9">
        <v>66</v>
      </c>
      <c r="L29" s="10">
        <v>6.2501879589999998</v>
      </c>
      <c r="M29" s="9">
        <v>0</v>
      </c>
      <c r="N29" s="10">
        <v>0</v>
      </c>
      <c r="O29" s="9">
        <v>0</v>
      </c>
      <c r="P29" s="10">
        <v>0</v>
      </c>
      <c r="Q29" s="13">
        <v>9</v>
      </c>
      <c r="R29" s="14">
        <v>2.5313585999999635</v>
      </c>
      <c r="S29" s="27">
        <f t="shared" si="0"/>
        <v>0.96653279785809909</v>
      </c>
      <c r="T29" s="28">
        <f t="shared" si="1"/>
        <v>0.88877393314227726</v>
      </c>
      <c r="U29" s="28">
        <f t="shared" si="2"/>
        <v>2.9451137884872823E-2</v>
      </c>
      <c r="V29" s="28">
        <f t="shared" si="3"/>
        <v>7.9164167624732662E-2</v>
      </c>
      <c r="W29" s="28">
        <f t="shared" si="4"/>
        <v>4.0160642570281121E-3</v>
      </c>
      <c r="X29" s="29">
        <f t="shared" si="5"/>
        <v>3.2061899232990042E-2</v>
      </c>
    </row>
    <row r="30" spans="1:24" ht="17.25" thickBot="1" x14ac:dyDescent="0.35">
      <c r="A30" s="81"/>
      <c r="B30" s="15" t="s">
        <v>49</v>
      </c>
      <c r="C30" s="40">
        <v>3</v>
      </c>
      <c r="D30" s="41">
        <v>3.5854392100000001</v>
      </c>
      <c r="E30" s="40">
        <v>2239</v>
      </c>
      <c r="F30" s="41">
        <v>86.250393080000009</v>
      </c>
      <c r="G30" s="42">
        <v>2242</v>
      </c>
      <c r="H30" s="43">
        <v>89.835832290000013</v>
      </c>
      <c r="I30" s="44">
        <v>2081</v>
      </c>
      <c r="J30" s="45">
        <v>74.949617800000013</v>
      </c>
      <c r="K30" s="44">
        <v>144</v>
      </c>
      <c r="L30" s="45">
        <v>13.096635146999999</v>
      </c>
      <c r="M30" s="44">
        <v>8</v>
      </c>
      <c r="N30" s="45">
        <v>0.243645743</v>
      </c>
      <c r="O30" s="44">
        <v>0</v>
      </c>
      <c r="P30" s="45">
        <v>0</v>
      </c>
      <c r="Q30" s="46">
        <v>9</v>
      </c>
      <c r="R30" s="47">
        <v>1.5459336000000015</v>
      </c>
      <c r="S30" s="48">
        <f t="shared" si="0"/>
        <v>0.92818911685994643</v>
      </c>
      <c r="T30" s="49">
        <f t="shared" si="1"/>
        <v>0.83429535731415438</v>
      </c>
      <c r="U30" s="49">
        <f t="shared" si="2"/>
        <v>6.7796610169491525E-2</v>
      </c>
      <c r="V30" s="49">
        <f t="shared" si="3"/>
        <v>0.14849621303597538</v>
      </c>
      <c r="W30" s="49">
        <f t="shared" si="4"/>
        <v>4.0142729705619981E-3</v>
      </c>
      <c r="X30" s="50">
        <f t="shared" si="5"/>
        <v>1.7208429649870183E-2</v>
      </c>
    </row>
    <row r="31" spans="1:24" ht="63" customHeight="1" x14ac:dyDescent="0.3">
      <c r="A31" s="78" t="s">
        <v>0</v>
      </c>
      <c r="B31" s="62" t="s">
        <v>31</v>
      </c>
      <c r="C31" s="64" t="s">
        <v>1</v>
      </c>
      <c r="D31" s="64"/>
      <c r="E31" s="64" t="s">
        <v>2</v>
      </c>
      <c r="F31" s="64"/>
      <c r="G31" s="64" t="s">
        <v>3</v>
      </c>
      <c r="H31" s="64"/>
      <c r="I31" s="64" t="s">
        <v>4</v>
      </c>
      <c r="J31" s="64"/>
      <c r="K31" s="64" t="s">
        <v>5</v>
      </c>
      <c r="L31" s="64"/>
      <c r="M31" s="64" t="s">
        <v>6</v>
      </c>
      <c r="N31" s="64"/>
      <c r="O31" s="64" t="s">
        <v>7</v>
      </c>
      <c r="P31" s="64"/>
      <c r="Q31" s="64" t="s">
        <v>8</v>
      </c>
      <c r="R31" s="65"/>
      <c r="S31" s="64" t="s">
        <v>44</v>
      </c>
      <c r="T31" s="64"/>
      <c r="U31" s="64" t="s">
        <v>47</v>
      </c>
      <c r="V31" s="64"/>
      <c r="W31" s="64" t="s">
        <v>46</v>
      </c>
      <c r="X31" s="65"/>
    </row>
    <row r="32" spans="1:24" x14ac:dyDescent="0.3">
      <c r="A32" s="79"/>
      <c r="B32" s="61" t="s">
        <v>31</v>
      </c>
      <c r="C32" s="54" t="s">
        <v>33</v>
      </c>
      <c r="D32" s="56" t="s">
        <v>34</v>
      </c>
      <c r="E32" s="54" t="s">
        <v>33</v>
      </c>
      <c r="F32" s="56" t="s">
        <v>34</v>
      </c>
      <c r="G32" s="54" t="s">
        <v>33</v>
      </c>
      <c r="H32" s="56" t="s">
        <v>34</v>
      </c>
      <c r="I32" s="54" t="s">
        <v>33</v>
      </c>
      <c r="J32" s="56" t="s">
        <v>34</v>
      </c>
      <c r="K32" s="54" t="s">
        <v>33</v>
      </c>
      <c r="L32" s="56" t="s">
        <v>34</v>
      </c>
      <c r="M32" s="54" t="s">
        <v>33</v>
      </c>
      <c r="N32" s="56" t="s">
        <v>34</v>
      </c>
      <c r="O32" s="54" t="s">
        <v>33</v>
      </c>
      <c r="P32" s="56" t="s">
        <v>34</v>
      </c>
      <c r="Q32" s="54" t="s">
        <v>33</v>
      </c>
      <c r="R32" s="58" t="s">
        <v>34</v>
      </c>
      <c r="S32" s="54" t="s">
        <v>42</v>
      </c>
      <c r="T32" s="56" t="s">
        <v>34</v>
      </c>
      <c r="U32" s="54" t="s">
        <v>42</v>
      </c>
      <c r="V32" s="56" t="s">
        <v>34</v>
      </c>
      <c r="W32" s="54" t="s">
        <v>42</v>
      </c>
      <c r="X32" s="58" t="s">
        <v>34</v>
      </c>
    </row>
    <row r="33" spans="1:24" ht="17.25" thickBot="1" x14ac:dyDescent="0.35">
      <c r="A33" s="80"/>
      <c r="B33" s="63"/>
      <c r="C33" s="55"/>
      <c r="D33" s="57"/>
      <c r="E33" s="55"/>
      <c r="F33" s="57"/>
      <c r="G33" s="55"/>
      <c r="H33" s="57"/>
      <c r="I33" s="55"/>
      <c r="J33" s="57"/>
      <c r="K33" s="55"/>
      <c r="L33" s="57"/>
      <c r="M33" s="55"/>
      <c r="N33" s="57"/>
      <c r="O33" s="55"/>
      <c r="P33" s="57"/>
      <c r="Q33" s="55"/>
      <c r="R33" s="59"/>
      <c r="S33" s="55"/>
      <c r="T33" s="57"/>
      <c r="U33" s="55"/>
      <c r="V33" s="57"/>
      <c r="W33" s="55"/>
      <c r="X33" s="59"/>
    </row>
    <row r="34" spans="1:24" x14ac:dyDescent="0.3">
      <c r="A34" s="74" t="s">
        <v>19</v>
      </c>
      <c r="B34" s="8" t="s">
        <v>32</v>
      </c>
      <c r="C34" s="9">
        <v>12</v>
      </c>
      <c r="D34" s="10">
        <v>4.0768491000000004</v>
      </c>
      <c r="E34" s="9">
        <v>3334</v>
      </c>
      <c r="F34" s="10">
        <v>188.791479455</v>
      </c>
      <c r="G34" s="11">
        <v>3346</v>
      </c>
      <c r="H34" s="12">
        <v>192.86832855500001</v>
      </c>
      <c r="I34" s="9">
        <v>3225</v>
      </c>
      <c r="J34" s="10">
        <v>170.14214714199932</v>
      </c>
      <c r="K34" s="9">
        <v>112</v>
      </c>
      <c r="L34" s="10">
        <v>10.583980843999999</v>
      </c>
      <c r="M34" s="9">
        <v>0</v>
      </c>
      <c r="N34" s="10">
        <v>0</v>
      </c>
      <c r="O34" s="9">
        <v>0</v>
      </c>
      <c r="P34" s="10">
        <v>0</v>
      </c>
      <c r="Q34" s="13">
        <v>9</v>
      </c>
      <c r="R34" s="14">
        <v>12.142200569000689</v>
      </c>
      <c r="S34" s="27">
        <f t="shared" ref="S34:S43" si="6">I34/G34</f>
        <v>0.96383741781231325</v>
      </c>
      <c r="T34" s="28">
        <f t="shared" ref="T34:T43" si="7">J34/H34</f>
        <v>0.88216737510368426</v>
      </c>
      <c r="U34" s="28">
        <f t="shared" ref="U34:U43" si="8">(K34+M34)/G34</f>
        <v>3.3472803347280332E-2</v>
      </c>
      <c r="V34" s="28">
        <f t="shared" ref="V34:V43" si="9">(L34+N34)/H34</f>
        <v>5.4876717827633266E-2</v>
      </c>
      <c r="W34" s="28">
        <f t="shared" ref="W34:W43" si="10">Q34/G34</f>
        <v>2.6897788404064557E-3</v>
      </c>
      <c r="X34" s="29">
        <f t="shared" ref="X34:X43" si="11">R34/H34</f>
        <v>6.2955907068682426E-2</v>
      </c>
    </row>
    <row r="35" spans="1:24" ht="17.25" thickBot="1" x14ac:dyDescent="0.35">
      <c r="A35" s="75"/>
      <c r="B35" s="15" t="s">
        <v>49</v>
      </c>
      <c r="C35" s="16">
        <v>18</v>
      </c>
      <c r="D35" s="17">
        <v>2.6966875200050362</v>
      </c>
      <c r="E35" s="16">
        <v>3020</v>
      </c>
      <c r="F35" s="17">
        <v>145.7202850779999</v>
      </c>
      <c r="G35" s="18">
        <v>3038</v>
      </c>
      <c r="H35" s="19">
        <v>148.41697259800495</v>
      </c>
      <c r="I35" s="20">
        <v>2959</v>
      </c>
      <c r="J35" s="21">
        <v>136.76834225399983</v>
      </c>
      <c r="K35" s="20">
        <v>67</v>
      </c>
      <c r="L35" s="21">
        <v>7.5717812439999994</v>
      </c>
      <c r="M35" s="20">
        <v>0</v>
      </c>
      <c r="N35" s="21">
        <v>0</v>
      </c>
      <c r="O35" s="20">
        <v>0</v>
      </c>
      <c r="P35" s="21">
        <v>0</v>
      </c>
      <c r="Q35" s="22">
        <v>12</v>
      </c>
      <c r="R35" s="23">
        <v>4.0768491000051137</v>
      </c>
      <c r="S35" s="30">
        <f t="shared" si="6"/>
        <v>0.97399605003291634</v>
      </c>
      <c r="T35" s="31">
        <f t="shared" si="7"/>
        <v>0.92151416283395005</v>
      </c>
      <c r="U35" s="31">
        <f t="shared" si="8"/>
        <v>2.2053982883475973E-2</v>
      </c>
      <c r="V35" s="31">
        <f t="shared" si="9"/>
        <v>5.1016949823579551E-2</v>
      </c>
      <c r="W35" s="31">
        <f t="shared" si="10"/>
        <v>3.9499670836076368E-3</v>
      </c>
      <c r="X35" s="32">
        <f t="shared" si="11"/>
        <v>2.7468887342470397E-2</v>
      </c>
    </row>
    <row r="36" spans="1:24" x14ac:dyDescent="0.3">
      <c r="A36" s="82" t="s">
        <v>20</v>
      </c>
      <c r="B36" s="8" t="s">
        <v>32</v>
      </c>
      <c r="C36" s="9">
        <v>3</v>
      </c>
      <c r="D36" s="10">
        <v>1.5962553439999425</v>
      </c>
      <c r="E36" s="9">
        <v>15460</v>
      </c>
      <c r="F36" s="10">
        <v>593.83530740599986</v>
      </c>
      <c r="G36" s="11">
        <v>15463</v>
      </c>
      <c r="H36" s="12">
        <v>595.43156274999978</v>
      </c>
      <c r="I36" s="9">
        <v>15342</v>
      </c>
      <c r="J36" s="10">
        <v>562.53683119599987</v>
      </c>
      <c r="K36" s="9">
        <v>120</v>
      </c>
      <c r="L36" s="10">
        <v>32.879730504000001</v>
      </c>
      <c r="M36" s="9">
        <v>0</v>
      </c>
      <c r="N36" s="10">
        <v>0</v>
      </c>
      <c r="O36" s="9">
        <v>0</v>
      </c>
      <c r="P36" s="10">
        <v>0</v>
      </c>
      <c r="Q36" s="13">
        <v>1</v>
      </c>
      <c r="R36" s="14">
        <v>1.5001049999916916E-2</v>
      </c>
      <c r="S36" s="27">
        <f t="shared" si="6"/>
        <v>0.99217486904222985</v>
      </c>
      <c r="T36" s="28">
        <f t="shared" si="7"/>
        <v>0.94475480708131154</v>
      </c>
      <c r="U36" s="28">
        <f t="shared" si="8"/>
        <v>7.7604604539869369E-3</v>
      </c>
      <c r="V36" s="28">
        <f t="shared" si="9"/>
        <v>5.5219999343241087E-2</v>
      </c>
      <c r="W36" s="28">
        <f t="shared" si="10"/>
        <v>6.4670503783224477E-5</v>
      </c>
      <c r="X36" s="29">
        <f t="shared" si="11"/>
        <v>2.5193575447419327E-5</v>
      </c>
    </row>
    <row r="37" spans="1:24" ht="17.25" thickBot="1" x14ac:dyDescent="0.35">
      <c r="A37" s="83"/>
      <c r="B37" s="15" t="s">
        <v>49</v>
      </c>
      <c r="C37" s="16">
        <v>2</v>
      </c>
      <c r="D37" s="17">
        <v>1.0178647919999999</v>
      </c>
      <c r="E37" s="16">
        <v>15085</v>
      </c>
      <c r="F37" s="17">
        <v>478.43813228300002</v>
      </c>
      <c r="G37" s="18">
        <v>15087</v>
      </c>
      <c r="H37" s="19">
        <v>479.45599707500003</v>
      </c>
      <c r="I37" s="20">
        <v>14897</v>
      </c>
      <c r="J37" s="21">
        <v>452.24813354500009</v>
      </c>
      <c r="K37" s="20">
        <v>187</v>
      </c>
      <c r="L37" s="21">
        <v>25.611608185999998</v>
      </c>
      <c r="M37" s="20">
        <v>0</v>
      </c>
      <c r="N37" s="21">
        <v>0</v>
      </c>
      <c r="O37" s="20">
        <v>0</v>
      </c>
      <c r="P37" s="21">
        <v>0</v>
      </c>
      <c r="Q37" s="22">
        <v>3</v>
      </c>
      <c r="R37" s="23">
        <v>1.5962553439999425</v>
      </c>
      <c r="S37" s="30">
        <f t="shared" si="6"/>
        <v>0.98740637635050044</v>
      </c>
      <c r="T37" s="31">
        <f t="shared" si="7"/>
        <v>0.94325263695524519</v>
      </c>
      <c r="U37" s="31">
        <f t="shared" si="8"/>
        <v>1.2394776960296944E-2</v>
      </c>
      <c r="V37" s="31">
        <f t="shared" si="9"/>
        <v>5.3418057845240889E-2</v>
      </c>
      <c r="W37" s="31">
        <f t="shared" si="10"/>
        <v>1.9884668920262477E-4</v>
      </c>
      <c r="X37" s="32">
        <f t="shared" si="11"/>
        <v>3.3293051995139495E-3</v>
      </c>
    </row>
    <row r="38" spans="1:24" x14ac:dyDescent="0.3">
      <c r="A38" s="74" t="s">
        <v>21</v>
      </c>
      <c r="B38" s="8" t="s">
        <v>32</v>
      </c>
      <c r="C38" s="9">
        <v>0</v>
      </c>
      <c r="D38" s="10">
        <v>0</v>
      </c>
      <c r="E38" s="9">
        <v>4364</v>
      </c>
      <c r="F38" s="10">
        <v>269.55520706100003</v>
      </c>
      <c r="G38" s="11">
        <v>4364</v>
      </c>
      <c r="H38" s="12">
        <v>269.55520706100003</v>
      </c>
      <c r="I38" s="9">
        <v>4241</v>
      </c>
      <c r="J38" s="10">
        <v>235.11005213299998</v>
      </c>
      <c r="K38" s="9">
        <v>123</v>
      </c>
      <c r="L38" s="10">
        <v>34.445154928000001</v>
      </c>
      <c r="M38" s="9">
        <v>0</v>
      </c>
      <c r="N38" s="10">
        <v>0</v>
      </c>
      <c r="O38" s="9">
        <v>0</v>
      </c>
      <c r="P38" s="10">
        <v>0</v>
      </c>
      <c r="Q38" s="13">
        <v>0</v>
      </c>
      <c r="R38" s="14">
        <v>4.9737991503207013E-14</v>
      </c>
      <c r="S38" s="27">
        <f t="shared" si="6"/>
        <v>0.97181484876260316</v>
      </c>
      <c r="T38" s="28">
        <f t="shared" si="7"/>
        <v>0.87221484124324422</v>
      </c>
      <c r="U38" s="28">
        <f t="shared" si="8"/>
        <v>2.8185151237396882E-2</v>
      </c>
      <c r="V38" s="28">
        <f t="shared" si="9"/>
        <v>0.12778515875675553</v>
      </c>
      <c r="W38" s="28">
        <f t="shared" si="10"/>
        <v>0</v>
      </c>
      <c r="X38" s="29">
        <f t="shared" si="11"/>
        <v>1.8451875608528445E-16</v>
      </c>
    </row>
    <row r="39" spans="1:24" ht="17.25" thickBot="1" x14ac:dyDescent="0.35">
      <c r="A39" s="75"/>
      <c r="B39" s="15" t="s">
        <v>49</v>
      </c>
      <c r="C39" s="16">
        <v>8</v>
      </c>
      <c r="D39" s="17">
        <v>4.1078713700000007</v>
      </c>
      <c r="E39" s="16">
        <v>4162</v>
      </c>
      <c r="F39" s="17">
        <v>223.44731933200012</v>
      </c>
      <c r="G39" s="18">
        <v>4170</v>
      </c>
      <c r="H39" s="19">
        <v>227.55519070200012</v>
      </c>
      <c r="I39" s="20">
        <v>4012</v>
      </c>
      <c r="J39" s="21">
        <v>203.945343713</v>
      </c>
      <c r="K39" s="20">
        <v>157</v>
      </c>
      <c r="L39" s="21">
        <v>23.586986989</v>
      </c>
      <c r="M39" s="20">
        <v>0</v>
      </c>
      <c r="N39" s="21">
        <v>0</v>
      </c>
      <c r="O39" s="20">
        <v>1</v>
      </c>
      <c r="P39" s="21">
        <v>2.2859999999999998E-2</v>
      </c>
      <c r="Q39" s="22">
        <v>0</v>
      </c>
      <c r="R39" s="23">
        <v>1.1867590243852533E-13</v>
      </c>
      <c r="S39" s="30">
        <f t="shared" si="6"/>
        <v>0.96211031175059947</v>
      </c>
      <c r="T39" s="31">
        <f t="shared" si="7"/>
        <v>0.89624562324346668</v>
      </c>
      <c r="U39" s="31">
        <f t="shared" si="8"/>
        <v>3.7649880095923259E-2</v>
      </c>
      <c r="V39" s="31">
        <f t="shared" si="9"/>
        <v>0.10365391761108564</v>
      </c>
      <c r="W39" s="31">
        <f t="shared" si="10"/>
        <v>0</v>
      </c>
      <c r="X39" s="32">
        <f t="shared" si="11"/>
        <v>5.2152579808183746E-16</v>
      </c>
    </row>
    <row r="40" spans="1:24" x14ac:dyDescent="0.3">
      <c r="A40" s="72" t="s">
        <v>22</v>
      </c>
      <c r="B40" s="8" t="s">
        <v>32</v>
      </c>
      <c r="C40" s="9">
        <v>2</v>
      </c>
      <c r="D40" s="10">
        <v>0.29737205030000097</v>
      </c>
      <c r="E40" s="9">
        <v>567</v>
      </c>
      <c r="F40" s="10">
        <v>23.135795744999999</v>
      </c>
      <c r="G40" s="11">
        <v>569</v>
      </c>
      <c r="H40" s="12">
        <v>23.433167795300001</v>
      </c>
      <c r="I40" s="9">
        <v>560</v>
      </c>
      <c r="J40" s="10">
        <v>22.444056904</v>
      </c>
      <c r="K40" s="9">
        <v>7</v>
      </c>
      <c r="L40" s="10">
        <v>0.76760289900000001</v>
      </c>
      <c r="M40" s="9">
        <v>0</v>
      </c>
      <c r="N40" s="10">
        <v>0</v>
      </c>
      <c r="O40" s="9">
        <v>0</v>
      </c>
      <c r="P40" s="10">
        <v>0</v>
      </c>
      <c r="Q40" s="13">
        <v>2</v>
      </c>
      <c r="R40" s="14">
        <v>0.22150799230000107</v>
      </c>
      <c r="S40" s="27">
        <f t="shared" si="6"/>
        <v>0.98418277680140598</v>
      </c>
      <c r="T40" s="28">
        <f t="shared" si="7"/>
        <v>0.95779013320177786</v>
      </c>
      <c r="U40" s="28">
        <f t="shared" si="8"/>
        <v>1.2302284710017574E-2</v>
      </c>
      <c r="V40" s="28">
        <f t="shared" si="9"/>
        <v>3.2757111872597881E-2</v>
      </c>
      <c r="W40" s="28">
        <f t="shared" si="10"/>
        <v>3.5149384885764497E-3</v>
      </c>
      <c r="X40" s="29">
        <f t="shared" si="11"/>
        <v>9.4527549256242255E-3</v>
      </c>
    </row>
    <row r="41" spans="1:24" ht="17.25" thickBot="1" x14ac:dyDescent="0.35">
      <c r="A41" s="73"/>
      <c r="B41" s="15" t="s">
        <v>49</v>
      </c>
      <c r="C41" s="16">
        <v>7</v>
      </c>
      <c r="D41" s="17">
        <v>1.7315522000000001</v>
      </c>
      <c r="E41" s="16">
        <v>649</v>
      </c>
      <c r="F41" s="17">
        <v>27.999385999999998</v>
      </c>
      <c r="G41" s="18">
        <v>656</v>
      </c>
      <c r="H41" s="19">
        <v>29.730938199999997</v>
      </c>
      <c r="I41" s="20">
        <v>635</v>
      </c>
      <c r="J41" s="21">
        <v>26.16</v>
      </c>
      <c r="K41" s="20">
        <v>19</v>
      </c>
      <c r="L41" s="21">
        <v>3.2729375530000002</v>
      </c>
      <c r="M41" s="20">
        <v>0</v>
      </c>
      <c r="N41" s="21">
        <v>0</v>
      </c>
      <c r="O41" s="20">
        <v>0</v>
      </c>
      <c r="P41" s="21">
        <v>0</v>
      </c>
      <c r="Q41" s="22">
        <v>2</v>
      </c>
      <c r="R41" s="23">
        <v>0.29800064699999673</v>
      </c>
      <c r="S41" s="30">
        <f t="shared" si="6"/>
        <v>0.96798780487804881</v>
      </c>
      <c r="T41" s="31">
        <f t="shared" si="7"/>
        <v>0.87989150641737912</v>
      </c>
      <c r="U41" s="31">
        <f t="shared" si="8"/>
        <v>2.8963414634146343E-2</v>
      </c>
      <c r="V41" s="31">
        <f t="shared" si="9"/>
        <v>0.11008524288681884</v>
      </c>
      <c r="W41" s="31">
        <f t="shared" si="10"/>
        <v>3.0487804878048782E-3</v>
      </c>
      <c r="X41" s="32">
        <f t="shared" si="11"/>
        <v>1.0023250695802018E-2</v>
      </c>
    </row>
    <row r="42" spans="1:24" x14ac:dyDescent="0.3">
      <c r="A42" s="72" t="s">
        <v>23</v>
      </c>
      <c r="B42" s="8" t="s">
        <v>32</v>
      </c>
      <c r="C42" s="9">
        <v>4</v>
      </c>
      <c r="D42" s="10">
        <v>0.9064090522000009</v>
      </c>
      <c r="E42" s="9">
        <v>8013</v>
      </c>
      <c r="F42" s="10">
        <v>166.12501329899993</v>
      </c>
      <c r="G42" s="11">
        <v>8017</v>
      </c>
      <c r="H42" s="12">
        <v>167.03142235119992</v>
      </c>
      <c r="I42" s="9">
        <v>7866</v>
      </c>
      <c r="J42" s="10">
        <v>157.03195392699999</v>
      </c>
      <c r="K42" s="9">
        <v>149</v>
      </c>
      <c r="L42" s="10">
        <v>9.4275090719999994</v>
      </c>
      <c r="M42" s="9">
        <v>0</v>
      </c>
      <c r="N42" s="10">
        <v>0</v>
      </c>
      <c r="O42" s="9">
        <v>0</v>
      </c>
      <c r="P42" s="10">
        <v>0</v>
      </c>
      <c r="Q42" s="13">
        <v>2</v>
      </c>
      <c r="R42" s="14">
        <v>0.57195935219993288</v>
      </c>
      <c r="S42" s="27">
        <f t="shared" si="6"/>
        <v>0.98116502432331298</v>
      </c>
      <c r="T42" s="28">
        <f t="shared" si="7"/>
        <v>0.940134207782922</v>
      </c>
      <c r="U42" s="28">
        <f t="shared" si="8"/>
        <v>1.858550580017463E-2</v>
      </c>
      <c r="V42" s="28">
        <f t="shared" si="9"/>
        <v>5.6441530218055251E-2</v>
      </c>
      <c r="W42" s="28">
        <f t="shared" si="10"/>
        <v>2.4946987651241115E-4</v>
      </c>
      <c r="X42" s="29">
        <f t="shared" si="11"/>
        <v>3.4242619990227487E-3</v>
      </c>
    </row>
    <row r="43" spans="1:24" ht="17.25" thickBot="1" x14ac:dyDescent="0.35">
      <c r="A43" s="73"/>
      <c r="B43" s="15" t="s">
        <v>49</v>
      </c>
      <c r="C43" s="16">
        <v>4</v>
      </c>
      <c r="D43" s="17">
        <v>1.0988099854</v>
      </c>
      <c r="E43" s="16">
        <v>8367</v>
      </c>
      <c r="F43" s="17">
        <v>163.86640535980001</v>
      </c>
      <c r="G43" s="18">
        <v>8371</v>
      </c>
      <c r="H43" s="19">
        <v>164.96521534520002</v>
      </c>
      <c r="I43" s="20">
        <v>8179</v>
      </c>
      <c r="J43" s="21">
        <v>154.467060108</v>
      </c>
      <c r="K43" s="20">
        <v>188</v>
      </c>
      <c r="L43" s="21">
        <v>9.5917461849999999</v>
      </c>
      <c r="M43" s="20">
        <v>0</v>
      </c>
      <c r="N43" s="21">
        <v>0</v>
      </c>
      <c r="O43" s="20">
        <v>0</v>
      </c>
      <c r="P43" s="21">
        <v>0</v>
      </c>
      <c r="Q43" s="22">
        <v>4</v>
      </c>
      <c r="R43" s="23">
        <v>0.90640905220002388</v>
      </c>
      <c r="S43" s="30">
        <f t="shared" si="6"/>
        <v>0.97706367220164858</v>
      </c>
      <c r="T43" s="31">
        <f t="shared" si="7"/>
        <v>0.93636140070358487</v>
      </c>
      <c r="U43" s="31">
        <f t="shared" si="8"/>
        <v>2.2458487635885795E-2</v>
      </c>
      <c r="V43" s="31">
        <f t="shared" si="9"/>
        <v>5.8144052762448564E-2</v>
      </c>
      <c r="W43" s="31">
        <f t="shared" si="10"/>
        <v>4.7784016246565523E-4</v>
      </c>
      <c r="X43" s="32">
        <f t="shared" si="11"/>
        <v>5.4945465339666082E-3</v>
      </c>
    </row>
    <row r="44" spans="1:24" x14ac:dyDescent="0.3">
      <c r="A44" s="72" t="s">
        <v>39</v>
      </c>
      <c r="B44" s="8" t="s">
        <v>32</v>
      </c>
      <c r="C44" s="9">
        <v>16</v>
      </c>
      <c r="D44" s="10">
        <v>0.24</v>
      </c>
      <c r="E44" s="9">
        <v>638</v>
      </c>
      <c r="F44" s="10">
        <v>5.9727995469999993</v>
      </c>
      <c r="G44" s="11">
        <v>654</v>
      </c>
      <c r="H44" s="12">
        <v>6.2127995469999995</v>
      </c>
      <c r="I44" s="9">
        <v>585</v>
      </c>
      <c r="J44" s="10">
        <v>5.4449437469999999</v>
      </c>
      <c r="K44" s="9">
        <v>10</v>
      </c>
      <c r="L44" s="10">
        <v>0.18319666699999998</v>
      </c>
      <c r="M44" s="9">
        <v>13</v>
      </c>
      <c r="N44" s="10">
        <v>1.825E-3</v>
      </c>
      <c r="O44" s="9">
        <v>0</v>
      </c>
      <c r="P44" s="10">
        <v>0</v>
      </c>
      <c r="Q44" s="13">
        <v>46</v>
      </c>
      <c r="R44" s="14">
        <v>0.58283413299999953</v>
      </c>
      <c r="S44" s="27">
        <v>0</v>
      </c>
      <c r="T44" s="28">
        <v>0</v>
      </c>
      <c r="U44" s="28">
        <v>0</v>
      </c>
      <c r="V44" s="28">
        <v>0</v>
      </c>
      <c r="W44" s="28">
        <v>0</v>
      </c>
      <c r="X44" s="29">
        <v>0</v>
      </c>
    </row>
    <row r="45" spans="1:24" ht="17.25" thickBot="1" x14ac:dyDescent="0.35">
      <c r="A45" s="73"/>
      <c r="B45" s="15" t="s">
        <v>49</v>
      </c>
      <c r="C45" s="16">
        <v>59</v>
      </c>
      <c r="D45" s="17">
        <v>0.47845599500000002</v>
      </c>
      <c r="E45" s="16">
        <v>622</v>
      </c>
      <c r="F45" s="17">
        <v>5.4061601589999997</v>
      </c>
      <c r="G45" s="18">
        <v>681</v>
      </c>
      <c r="H45" s="19">
        <v>5.8846161539999997</v>
      </c>
      <c r="I45" s="20">
        <v>614</v>
      </c>
      <c r="J45" s="21">
        <v>5.1719249290000002</v>
      </c>
      <c r="K45" s="20">
        <v>39</v>
      </c>
      <c r="L45" s="21">
        <v>0.47328122500000003</v>
      </c>
      <c r="M45" s="20">
        <v>12</v>
      </c>
      <c r="N45" s="21">
        <v>2.6099999999999999E-3</v>
      </c>
      <c r="O45" s="20">
        <v>0</v>
      </c>
      <c r="P45" s="21">
        <v>0</v>
      </c>
      <c r="Q45" s="22">
        <v>16</v>
      </c>
      <c r="R45" s="23">
        <v>0.23679999999999946</v>
      </c>
      <c r="S45" s="30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ref="X45:X59" si="12">R45/H45</f>
        <v>4.0240517614566484E-2</v>
      </c>
    </row>
    <row r="46" spans="1:24" x14ac:dyDescent="0.3">
      <c r="A46" s="72" t="s">
        <v>24</v>
      </c>
      <c r="B46" s="8" t="s">
        <v>32</v>
      </c>
      <c r="C46" s="9">
        <v>28</v>
      </c>
      <c r="D46" s="10">
        <v>4.6340574362808011</v>
      </c>
      <c r="E46" s="9">
        <v>22462</v>
      </c>
      <c r="F46" s="10">
        <v>898.74533247447175</v>
      </c>
      <c r="G46" s="11">
        <v>22490</v>
      </c>
      <c r="H46" s="12">
        <v>903.37938991075259</v>
      </c>
      <c r="I46" s="9">
        <v>21257</v>
      </c>
      <c r="J46" s="10">
        <v>810.71376897499999</v>
      </c>
      <c r="K46" s="9">
        <v>1157</v>
      </c>
      <c r="L46" s="10">
        <v>79.373508224593763</v>
      </c>
      <c r="M46" s="9">
        <v>0</v>
      </c>
      <c r="N46" s="10">
        <v>0</v>
      </c>
      <c r="O46" s="9">
        <v>40</v>
      </c>
      <c r="P46" s="10">
        <v>5.5160395691583997</v>
      </c>
      <c r="Q46" s="13">
        <v>36</v>
      </c>
      <c r="R46" s="14">
        <v>7.7760731420004365</v>
      </c>
      <c r="S46" s="27">
        <f t="shared" ref="S46:S59" si="13">I46/G46</f>
        <v>0.94517563361493995</v>
      </c>
      <c r="T46" s="28">
        <f t="shared" ref="T46:T59" si="14">J46/H46</f>
        <v>0.89742336168981307</v>
      </c>
      <c r="U46" s="28">
        <f t="shared" ref="U46:U59" si="15">(K46+M46)/G46</f>
        <v>5.1445086705202314E-2</v>
      </c>
      <c r="V46" s="28">
        <f t="shared" ref="V46:V59" si="16">(L46+N46)/H46</f>
        <v>8.7862872577196272E-2</v>
      </c>
      <c r="W46" s="28">
        <f t="shared" ref="W46:W59" si="17">Q46/G46</f>
        <v>1.6007114273010226E-3</v>
      </c>
      <c r="X46" s="29">
        <f t="shared" si="12"/>
        <v>8.6077601823179254E-3</v>
      </c>
    </row>
    <row r="47" spans="1:24" ht="17.25" thickBot="1" x14ac:dyDescent="0.35">
      <c r="A47" s="73"/>
      <c r="B47" s="15" t="s">
        <v>49</v>
      </c>
      <c r="C47" s="16">
        <v>72</v>
      </c>
      <c r="D47" s="17">
        <v>5.6337573100004921</v>
      </c>
      <c r="E47" s="16">
        <v>19830</v>
      </c>
      <c r="F47" s="17">
        <v>758.0965199195723</v>
      </c>
      <c r="G47" s="18">
        <v>19902</v>
      </c>
      <c r="H47" s="19">
        <v>763.73027722957283</v>
      </c>
      <c r="I47" s="20">
        <v>18913</v>
      </c>
      <c r="J47" s="21">
        <v>688.92863793617983</v>
      </c>
      <c r="K47" s="20">
        <v>889</v>
      </c>
      <c r="L47" s="21">
        <v>66.366428463000005</v>
      </c>
      <c r="M47" s="20">
        <v>0</v>
      </c>
      <c r="N47" s="21">
        <v>0</v>
      </c>
      <c r="O47" s="20">
        <v>72</v>
      </c>
      <c r="P47" s="21">
        <v>3.8011533941122027</v>
      </c>
      <c r="Q47" s="22">
        <v>28</v>
      </c>
      <c r="R47" s="23">
        <v>4.6340574362808011</v>
      </c>
      <c r="S47" s="30">
        <f t="shared" si="13"/>
        <v>0.95030650185910959</v>
      </c>
      <c r="T47" s="31">
        <f t="shared" si="14"/>
        <v>0.90205751752472674</v>
      </c>
      <c r="U47" s="31">
        <f t="shared" si="15"/>
        <v>4.4668877499748766E-2</v>
      </c>
      <c r="V47" s="31">
        <f t="shared" si="16"/>
        <v>8.6897731361055691E-2</v>
      </c>
      <c r="W47" s="31">
        <f t="shared" si="17"/>
        <v>1.4068937795196463E-3</v>
      </c>
      <c r="X47" s="32">
        <f t="shared" si="12"/>
        <v>6.0676623337375304E-3</v>
      </c>
    </row>
    <row r="48" spans="1:24" x14ac:dyDescent="0.3">
      <c r="A48" s="72" t="s">
        <v>25</v>
      </c>
      <c r="B48" s="8" t="s">
        <v>32</v>
      </c>
      <c r="C48" s="9">
        <v>39</v>
      </c>
      <c r="D48" s="10">
        <v>2.1568319899999997</v>
      </c>
      <c r="E48" s="9">
        <v>3035</v>
      </c>
      <c r="F48" s="10">
        <v>91.819433900000007</v>
      </c>
      <c r="G48" s="11">
        <v>3074</v>
      </c>
      <c r="H48" s="12">
        <v>93.976265890000008</v>
      </c>
      <c r="I48" s="9">
        <v>2816</v>
      </c>
      <c r="J48" s="10">
        <v>77.884964183999998</v>
      </c>
      <c r="K48" s="9">
        <v>195</v>
      </c>
      <c r="L48" s="10">
        <v>8.6568212940000002</v>
      </c>
      <c r="M48" s="9">
        <v>58</v>
      </c>
      <c r="N48" s="10">
        <v>7.3150363120000002</v>
      </c>
      <c r="O48" s="9">
        <v>0</v>
      </c>
      <c r="P48" s="10">
        <v>0</v>
      </c>
      <c r="Q48" s="13">
        <v>5</v>
      </c>
      <c r="R48" s="14">
        <v>0.11944410000000971</v>
      </c>
      <c r="S48" s="27">
        <f t="shared" si="13"/>
        <v>0.91607026675341574</v>
      </c>
      <c r="T48" s="28">
        <f t="shared" si="14"/>
        <v>0.82877270602733877</v>
      </c>
      <c r="U48" s="28">
        <f t="shared" si="15"/>
        <v>8.2303188028627197E-2</v>
      </c>
      <c r="V48" s="28">
        <f t="shared" si="16"/>
        <v>0.16995629114158664</v>
      </c>
      <c r="W48" s="28">
        <f t="shared" si="17"/>
        <v>1.6265452179570592E-3</v>
      </c>
      <c r="X48" s="29">
        <f t="shared" si="12"/>
        <v>1.2710028310746037E-3</v>
      </c>
    </row>
    <row r="49" spans="1:24" ht="17.25" thickBot="1" x14ac:dyDescent="0.35">
      <c r="A49" s="73"/>
      <c r="B49" s="15" t="s">
        <v>49</v>
      </c>
      <c r="C49" s="16">
        <v>62</v>
      </c>
      <c r="D49" s="17">
        <v>5.0560290999999999</v>
      </c>
      <c r="E49" s="16">
        <v>2768</v>
      </c>
      <c r="F49" s="17">
        <v>82.864114200000003</v>
      </c>
      <c r="G49" s="18">
        <v>2830</v>
      </c>
      <c r="H49" s="19">
        <v>87.920143300000007</v>
      </c>
      <c r="I49" s="20">
        <v>2414</v>
      </c>
      <c r="J49" s="21">
        <v>66.081773699999999</v>
      </c>
      <c r="K49" s="20">
        <v>334</v>
      </c>
      <c r="L49" s="21">
        <v>15.0061131</v>
      </c>
      <c r="M49" s="20">
        <v>43</v>
      </c>
      <c r="N49" s="21">
        <v>4.6754245000000001</v>
      </c>
      <c r="O49" s="20">
        <v>0</v>
      </c>
      <c r="P49" s="21">
        <v>0</v>
      </c>
      <c r="Q49" s="22">
        <v>39</v>
      </c>
      <c r="R49" s="23">
        <v>2.1568320000000067</v>
      </c>
      <c r="S49" s="30">
        <f t="shared" si="13"/>
        <v>0.85300353356890457</v>
      </c>
      <c r="T49" s="31">
        <f t="shared" si="14"/>
        <v>0.75161130566537637</v>
      </c>
      <c r="U49" s="31">
        <f t="shared" si="15"/>
        <v>0.1332155477031802</v>
      </c>
      <c r="V49" s="31">
        <f t="shared" si="16"/>
        <v>0.223856978176695</v>
      </c>
      <c r="W49" s="31">
        <f t="shared" si="17"/>
        <v>1.3780918727915195E-2</v>
      </c>
      <c r="X49" s="32">
        <f t="shared" si="12"/>
        <v>2.4531716157928585E-2</v>
      </c>
    </row>
    <row r="50" spans="1:24" x14ac:dyDescent="0.3">
      <c r="A50" s="72" t="s">
        <v>26</v>
      </c>
      <c r="B50" s="8" t="s">
        <v>32</v>
      </c>
      <c r="C50" s="9">
        <v>5</v>
      </c>
      <c r="D50" s="10">
        <v>0.33030000000000004</v>
      </c>
      <c r="E50" s="9">
        <v>1243</v>
      </c>
      <c r="F50" s="10">
        <v>52.960784128000007</v>
      </c>
      <c r="G50" s="11">
        <v>1248</v>
      </c>
      <c r="H50" s="12">
        <v>53.291084128000008</v>
      </c>
      <c r="I50" s="9">
        <v>1210</v>
      </c>
      <c r="J50" s="10">
        <v>50.474073028000014</v>
      </c>
      <c r="K50" s="9">
        <v>35</v>
      </c>
      <c r="L50" s="10">
        <v>2.0959460999999999</v>
      </c>
      <c r="M50" s="9">
        <v>0</v>
      </c>
      <c r="N50" s="10">
        <v>0</v>
      </c>
      <c r="O50" s="9">
        <v>0</v>
      </c>
      <c r="P50" s="10">
        <v>0</v>
      </c>
      <c r="Q50" s="13">
        <v>3</v>
      </c>
      <c r="R50" s="14">
        <v>0.72106499999999496</v>
      </c>
      <c r="S50" s="27">
        <f t="shared" si="13"/>
        <v>0.96955128205128205</v>
      </c>
      <c r="T50" s="28">
        <f t="shared" si="14"/>
        <v>0.94713916697146172</v>
      </c>
      <c r="U50" s="28">
        <f t="shared" si="15"/>
        <v>2.8044871794871796E-2</v>
      </c>
      <c r="V50" s="28">
        <f t="shared" si="16"/>
        <v>3.9330145638729004E-2</v>
      </c>
      <c r="W50" s="28">
        <f t="shared" si="17"/>
        <v>2.403846153846154E-3</v>
      </c>
      <c r="X50" s="29">
        <f t="shared" si="12"/>
        <v>1.3530687389809276E-2</v>
      </c>
    </row>
    <row r="51" spans="1:24" s="6" customFormat="1" ht="17.25" thickBot="1" x14ac:dyDescent="0.3">
      <c r="A51" s="73"/>
      <c r="B51" s="15" t="s">
        <v>49</v>
      </c>
      <c r="C51" s="16">
        <v>12</v>
      </c>
      <c r="D51" s="17">
        <v>2.1298385629999688</v>
      </c>
      <c r="E51" s="16">
        <v>1246</v>
      </c>
      <c r="F51" s="17">
        <v>49.198019828</v>
      </c>
      <c r="G51" s="18">
        <v>1258</v>
      </c>
      <c r="H51" s="19">
        <v>51.327858390999971</v>
      </c>
      <c r="I51" s="20">
        <v>1217</v>
      </c>
      <c r="J51" s="21">
        <v>47.257513341000006</v>
      </c>
      <c r="K51" s="20">
        <v>35</v>
      </c>
      <c r="L51" s="21">
        <v>3.7079120000000003</v>
      </c>
      <c r="M51" s="20">
        <v>1</v>
      </c>
      <c r="N51" s="21">
        <v>3.2033656000000001E-2</v>
      </c>
      <c r="O51" s="20">
        <v>0</v>
      </c>
      <c r="P51" s="21">
        <v>0</v>
      </c>
      <c r="Q51" s="22">
        <v>5</v>
      </c>
      <c r="R51" s="23">
        <v>0.33039939399996437</v>
      </c>
      <c r="S51" s="30">
        <f t="shared" si="13"/>
        <v>0.96740858505564387</v>
      </c>
      <c r="T51" s="31">
        <f t="shared" si="14"/>
        <v>0.92069910614634809</v>
      </c>
      <c r="U51" s="31">
        <f t="shared" si="15"/>
        <v>2.8616852146263912E-2</v>
      </c>
      <c r="V51" s="31">
        <f t="shared" si="16"/>
        <v>7.2863855481953579E-2</v>
      </c>
      <c r="W51" s="31">
        <f t="shared" si="17"/>
        <v>3.9745627980922096E-3</v>
      </c>
      <c r="X51" s="32">
        <f t="shared" si="12"/>
        <v>6.4370383716983197E-3</v>
      </c>
    </row>
    <row r="52" spans="1:24" x14ac:dyDescent="0.3">
      <c r="A52" s="72" t="s">
        <v>27</v>
      </c>
      <c r="B52" s="8" t="s">
        <v>32</v>
      </c>
      <c r="C52" s="9">
        <v>0</v>
      </c>
      <c r="D52" s="10">
        <v>0</v>
      </c>
      <c r="E52" s="9">
        <v>2982</v>
      </c>
      <c r="F52" s="10">
        <v>231.95999999999998</v>
      </c>
      <c r="G52" s="11">
        <v>2982</v>
      </c>
      <c r="H52" s="12">
        <v>231.95999999999998</v>
      </c>
      <c r="I52" s="9">
        <v>2954</v>
      </c>
      <c r="J52" s="10">
        <v>222.47</v>
      </c>
      <c r="K52" s="9">
        <v>28</v>
      </c>
      <c r="L52" s="10">
        <v>9.49</v>
      </c>
      <c r="M52" s="9">
        <v>0</v>
      </c>
      <c r="N52" s="10">
        <v>0</v>
      </c>
      <c r="O52" s="9">
        <v>0</v>
      </c>
      <c r="P52" s="10">
        <v>0</v>
      </c>
      <c r="Q52" s="13">
        <v>0</v>
      </c>
      <c r="R52" s="14">
        <v>-1.9539925233402755E-14</v>
      </c>
      <c r="S52" s="27">
        <f t="shared" si="13"/>
        <v>0.99061032863849763</v>
      </c>
      <c r="T52" s="28">
        <f t="shared" si="14"/>
        <v>0.9590877737540956</v>
      </c>
      <c r="U52" s="28">
        <f t="shared" si="15"/>
        <v>9.3896713615023476E-3</v>
      </c>
      <c r="V52" s="28">
        <f t="shared" si="16"/>
        <v>4.0912226245904473E-2</v>
      </c>
      <c r="W52" s="28">
        <f t="shared" si="17"/>
        <v>0</v>
      </c>
      <c r="X52" s="29">
        <f t="shared" si="12"/>
        <v>-8.4238339512858933E-17</v>
      </c>
    </row>
    <row r="53" spans="1:24" s="6" customFormat="1" ht="17.25" thickBot="1" x14ac:dyDescent="0.3">
      <c r="A53" s="73"/>
      <c r="B53" s="15" t="s">
        <v>49</v>
      </c>
      <c r="C53" s="16">
        <v>0</v>
      </c>
      <c r="D53" s="17">
        <v>0</v>
      </c>
      <c r="E53" s="16">
        <v>2700</v>
      </c>
      <c r="F53" s="17">
        <v>150.72</v>
      </c>
      <c r="G53" s="18">
        <v>2700</v>
      </c>
      <c r="H53" s="19">
        <v>150.72</v>
      </c>
      <c r="I53" s="20">
        <v>2675</v>
      </c>
      <c r="J53" s="21">
        <v>144.87</v>
      </c>
      <c r="K53" s="20">
        <v>25</v>
      </c>
      <c r="L53" s="21">
        <v>5.8500000000000005</v>
      </c>
      <c r="M53" s="20">
        <v>0</v>
      </c>
      <c r="N53" s="21">
        <v>0</v>
      </c>
      <c r="O53" s="20">
        <v>0</v>
      </c>
      <c r="P53" s="21">
        <v>0</v>
      </c>
      <c r="Q53" s="22">
        <v>0</v>
      </c>
      <c r="R53" s="23">
        <v>-6.2172489379008766E-15</v>
      </c>
      <c r="S53" s="30">
        <f t="shared" si="13"/>
        <v>0.9907407407407407</v>
      </c>
      <c r="T53" s="31">
        <f t="shared" si="14"/>
        <v>0.96118630573248409</v>
      </c>
      <c r="U53" s="31">
        <f t="shared" si="15"/>
        <v>9.2592592592592587E-3</v>
      </c>
      <c r="V53" s="31">
        <f t="shared" si="16"/>
        <v>3.8813694267515929E-2</v>
      </c>
      <c r="W53" s="31">
        <f t="shared" si="17"/>
        <v>0</v>
      </c>
      <c r="X53" s="32">
        <f t="shared" si="12"/>
        <v>-4.1250324694140639E-17</v>
      </c>
    </row>
    <row r="54" spans="1:24" x14ac:dyDescent="0.3">
      <c r="A54" s="72" t="s">
        <v>28</v>
      </c>
      <c r="B54" s="8" t="s">
        <v>32</v>
      </c>
      <c r="C54" s="25">
        <f>SUM(C5,C7,C9,C11,C13,C15,C17,C19,C21,C23,C25,C27,C29,C34,C36,C38,C40,C42,C44,C46,C48,C50,C52)</f>
        <v>226</v>
      </c>
      <c r="D54" s="25">
        <f t="shared" ref="D54:R54" si="18">SUM(D5,D7,D9,D11,D13,D15,D17,D19,D21,D23,D25,D27,D29,D34,D36,D38,D40,D42,D44,D46,D48,D50,D52)</f>
        <v>55.963522941832508</v>
      </c>
      <c r="E54" s="25">
        <f t="shared" si="18"/>
        <v>115707</v>
      </c>
      <c r="F54" s="25">
        <f t="shared" si="18"/>
        <v>5669.4047956793147</v>
      </c>
      <c r="G54" s="25">
        <f t="shared" si="18"/>
        <v>115933</v>
      </c>
      <c r="H54" s="25">
        <f t="shared" si="18"/>
        <v>5725.3683186211456</v>
      </c>
      <c r="I54" s="25">
        <f t="shared" si="18"/>
        <v>112667</v>
      </c>
      <c r="J54" s="25">
        <f t="shared" si="18"/>
        <v>5244.3895506208582</v>
      </c>
      <c r="K54" s="25">
        <f t="shared" si="18"/>
        <v>2803</v>
      </c>
      <c r="L54" s="25">
        <f t="shared" si="18"/>
        <v>350.07537833270675</v>
      </c>
      <c r="M54" s="25">
        <f t="shared" si="18"/>
        <v>90</v>
      </c>
      <c r="N54" s="25">
        <f t="shared" si="18"/>
        <v>18.317847434000001</v>
      </c>
      <c r="O54" s="25">
        <f t="shared" si="18"/>
        <v>54</v>
      </c>
      <c r="P54" s="25">
        <f t="shared" si="18"/>
        <v>7.6241924986036995</v>
      </c>
      <c r="Q54" s="25">
        <f t="shared" si="18"/>
        <v>319</v>
      </c>
      <c r="R54" s="25">
        <f t="shared" si="18"/>
        <v>104.96134973497693</v>
      </c>
      <c r="S54" s="34">
        <f t="shared" si="13"/>
        <v>0.97182855614881014</v>
      </c>
      <c r="T54" s="35">
        <f t="shared" si="14"/>
        <v>0.9159916460857277</v>
      </c>
      <c r="U54" s="35">
        <f t="shared" si="15"/>
        <v>2.4954068298068711E-2</v>
      </c>
      <c r="V54" s="35">
        <f t="shared" si="16"/>
        <v>6.4344022124925543E-2</v>
      </c>
      <c r="W54" s="35">
        <f t="shared" si="17"/>
        <v>2.7515892800151812E-3</v>
      </c>
      <c r="X54" s="36">
        <f t="shared" si="12"/>
        <v>1.8332680780309175E-2</v>
      </c>
    </row>
    <row r="55" spans="1:24" s="6" customFormat="1" ht="17.25" thickBot="1" x14ac:dyDescent="0.3">
      <c r="A55" s="73"/>
      <c r="B55" s="15" t="s">
        <v>49</v>
      </c>
      <c r="C55" s="16">
        <f>SUM(C6,C8,C10,C12,C14,C16,C18,C20,C22,C24,C26,C28,C30,C35,C37,C39,C41,C43,C45,C47,C49,C51,C53)</f>
        <v>681</v>
      </c>
      <c r="D55" s="17">
        <f t="shared" ref="D55:R55" si="19">SUM(D6,D8,D10,D12,D14,D16,D18,D20,D22,D24,D26,D28,D30,D35,D37,D39,D41,D43,D45,D47,D49,D51,D53)</f>
        <v>98.145341179795437</v>
      </c>
      <c r="E55" s="16">
        <f t="shared" si="19"/>
        <v>111606</v>
      </c>
      <c r="F55" s="17">
        <f t="shared" si="19"/>
        <v>4822.1725768270835</v>
      </c>
      <c r="G55" s="18">
        <f t="shared" si="19"/>
        <v>112287</v>
      </c>
      <c r="H55" s="19">
        <f t="shared" si="19"/>
        <v>4920.3179180068792</v>
      </c>
      <c r="I55" s="20">
        <f t="shared" si="19"/>
        <v>108519</v>
      </c>
      <c r="J55" s="21">
        <f t="shared" si="19"/>
        <v>4493.3785832465364</v>
      </c>
      <c r="K55" s="20">
        <f t="shared" si="19"/>
        <v>3173</v>
      </c>
      <c r="L55" s="21">
        <f t="shared" si="19"/>
        <v>346.07141763506996</v>
      </c>
      <c r="M55" s="20">
        <f t="shared" si="19"/>
        <v>255</v>
      </c>
      <c r="N55" s="21">
        <f t="shared" si="19"/>
        <v>16.712455018</v>
      </c>
      <c r="O55" s="20">
        <f t="shared" si="19"/>
        <v>114</v>
      </c>
      <c r="P55" s="21">
        <f t="shared" si="19"/>
        <v>8.2528049455495029</v>
      </c>
      <c r="Q55" s="22">
        <f t="shared" si="19"/>
        <v>226</v>
      </c>
      <c r="R55" s="23">
        <f t="shared" si="19"/>
        <v>55.902657161723546</v>
      </c>
      <c r="S55" s="37">
        <f t="shared" si="13"/>
        <v>0.9664431323305458</v>
      </c>
      <c r="T55" s="38">
        <f t="shared" si="14"/>
        <v>0.91322931934989937</v>
      </c>
      <c r="U55" s="38">
        <f t="shared" si="15"/>
        <v>3.0528912518813397E-2</v>
      </c>
      <c r="V55" s="38">
        <f t="shared" si="16"/>
        <v>7.3731795119455684E-2</v>
      </c>
      <c r="W55" s="38">
        <f t="shared" si="17"/>
        <v>2.0126996001318051E-3</v>
      </c>
      <c r="X55" s="39">
        <f t="shared" si="12"/>
        <v>1.1361594533787479E-2</v>
      </c>
    </row>
    <row r="56" spans="1:24" x14ac:dyDescent="0.3">
      <c r="A56" s="72" t="s">
        <v>29</v>
      </c>
      <c r="B56" s="8" t="s">
        <v>32</v>
      </c>
      <c r="C56" s="9">
        <v>791</v>
      </c>
      <c r="D56" s="10">
        <v>135.91999999999999</v>
      </c>
      <c r="E56" s="9">
        <v>758125</v>
      </c>
      <c r="F56" s="10">
        <v>13558.419999999998</v>
      </c>
      <c r="G56" s="11">
        <v>758916</v>
      </c>
      <c r="H56" s="12">
        <v>13694.339999999998</v>
      </c>
      <c r="I56" s="9">
        <v>733809</v>
      </c>
      <c r="J56" s="10">
        <v>12797.85</v>
      </c>
      <c r="K56" s="9">
        <v>6124</v>
      </c>
      <c r="L56" s="10">
        <v>205.02</v>
      </c>
      <c r="M56" s="9">
        <v>2172</v>
      </c>
      <c r="N56" s="10">
        <v>2.08</v>
      </c>
      <c r="O56" s="9">
        <v>10936</v>
      </c>
      <c r="P56" s="10">
        <v>339.7</v>
      </c>
      <c r="Q56" s="13">
        <v>5875</v>
      </c>
      <c r="R56" s="14">
        <v>349.68999999999795</v>
      </c>
      <c r="S56" s="27">
        <f t="shared" si="13"/>
        <v>0.96691728728871185</v>
      </c>
      <c r="T56" s="28">
        <f t="shared" si="14"/>
        <v>0.93453572789926365</v>
      </c>
      <c r="U56" s="28">
        <f t="shared" si="15"/>
        <v>1.0931381075112398E-2</v>
      </c>
      <c r="V56" s="28">
        <f t="shared" si="16"/>
        <v>1.5123036232487294E-2</v>
      </c>
      <c r="W56" s="28">
        <f t="shared" si="17"/>
        <v>7.7413047030237868E-3</v>
      </c>
      <c r="X56" s="29">
        <f t="shared" si="12"/>
        <v>2.5535367166288993E-2</v>
      </c>
    </row>
    <row r="57" spans="1:24" ht="17.25" thickBot="1" x14ac:dyDescent="0.35">
      <c r="A57" s="73"/>
      <c r="B57" s="15" t="s">
        <v>49</v>
      </c>
      <c r="C57" s="16">
        <v>569</v>
      </c>
      <c r="D57" s="17">
        <v>90.28</v>
      </c>
      <c r="E57" s="16">
        <v>750381</v>
      </c>
      <c r="F57" s="17">
        <v>13412.92</v>
      </c>
      <c r="G57" s="18">
        <v>750950</v>
      </c>
      <c r="H57" s="19">
        <v>13503.2</v>
      </c>
      <c r="I57" s="20">
        <v>734328</v>
      </c>
      <c r="J57" s="21">
        <v>12871.92</v>
      </c>
      <c r="K57" s="20">
        <v>3199</v>
      </c>
      <c r="L57" s="21">
        <v>193.07</v>
      </c>
      <c r="M57" s="20">
        <v>3442</v>
      </c>
      <c r="N57" s="21">
        <v>8.4700000000000006</v>
      </c>
      <c r="O57" s="20">
        <v>9190</v>
      </c>
      <c r="P57" s="21">
        <v>293.82</v>
      </c>
      <c r="Q57" s="22">
        <v>791</v>
      </c>
      <c r="R57" s="23">
        <v>135.92000000000064</v>
      </c>
      <c r="S57" s="30">
        <f t="shared" si="13"/>
        <v>0.97786537053066114</v>
      </c>
      <c r="T57" s="31">
        <f t="shared" si="14"/>
        <v>0.95324960009479232</v>
      </c>
      <c r="U57" s="31">
        <f t="shared" si="15"/>
        <v>8.8434649444037554E-3</v>
      </c>
      <c r="V57" s="31">
        <f t="shared" si="16"/>
        <v>1.4925351027904495E-2</v>
      </c>
      <c r="W57" s="31">
        <f t="shared" si="17"/>
        <v>1.053332445568946E-3</v>
      </c>
      <c r="X57" s="32">
        <f t="shared" si="12"/>
        <v>1.0065762189703228E-2</v>
      </c>
    </row>
    <row r="58" spans="1:24" x14ac:dyDescent="0.3">
      <c r="A58" s="72" t="s">
        <v>30</v>
      </c>
      <c r="B58" s="8" t="s">
        <v>32</v>
      </c>
      <c r="C58" s="25">
        <f>C54+C56</f>
        <v>1017</v>
      </c>
      <c r="D58" s="25">
        <f t="shared" ref="D58:R58" si="20">D54+D56</f>
        <v>191.8835229418325</v>
      </c>
      <c r="E58" s="25">
        <f t="shared" si="20"/>
        <v>873832</v>
      </c>
      <c r="F58" s="25">
        <f t="shared" si="20"/>
        <v>19227.824795679313</v>
      </c>
      <c r="G58" s="25">
        <f t="shared" si="20"/>
        <v>874849</v>
      </c>
      <c r="H58" s="25">
        <f t="shared" si="20"/>
        <v>19419.708318621146</v>
      </c>
      <c r="I58" s="25">
        <f t="shared" si="20"/>
        <v>846476</v>
      </c>
      <c r="J58" s="25">
        <f t="shared" si="20"/>
        <v>18042.23955062086</v>
      </c>
      <c r="K58" s="25">
        <f t="shared" si="20"/>
        <v>8927</v>
      </c>
      <c r="L58" s="25">
        <f t="shared" si="20"/>
        <v>555.09537833270679</v>
      </c>
      <c r="M58" s="25">
        <f t="shared" si="20"/>
        <v>2262</v>
      </c>
      <c r="N58" s="25">
        <f t="shared" si="20"/>
        <v>20.397847433999999</v>
      </c>
      <c r="O58" s="25">
        <f t="shared" si="20"/>
        <v>10990</v>
      </c>
      <c r="P58" s="25">
        <f t="shared" si="20"/>
        <v>347.32419249860368</v>
      </c>
      <c r="Q58" s="25">
        <f t="shared" si="20"/>
        <v>6194</v>
      </c>
      <c r="R58" s="25">
        <f t="shared" si="20"/>
        <v>454.65134973497487</v>
      </c>
      <c r="S58" s="34">
        <f t="shared" si="13"/>
        <v>0.96756811746941473</v>
      </c>
      <c r="T58" s="35">
        <f t="shared" si="14"/>
        <v>0.92906851403738844</v>
      </c>
      <c r="U58" s="35">
        <f t="shared" si="15"/>
        <v>1.2789635697131733E-2</v>
      </c>
      <c r="V58" s="35">
        <f t="shared" si="16"/>
        <v>2.963449380003708E-2</v>
      </c>
      <c r="W58" s="35">
        <f t="shared" si="17"/>
        <v>7.0800789621980479E-3</v>
      </c>
      <c r="X58" s="36">
        <f t="shared" si="12"/>
        <v>2.3411852653781588E-2</v>
      </c>
    </row>
    <row r="59" spans="1:24" ht="17.25" thickBot="1" x14ac:dyDescent="0.35">
      <c r="A59" s="73"/>
      <c r="B59" s="15" t="s">
        <v>49</v>
      </c>
      <c r="C59" s="53">
        <f>C55+C57</f>
        <v>1250</v>
      </c>
      <c r="D59" s="53">
        <f t="shared" ref="D59:R59" si="21">D55+D57</f>
        <v>188.42534117979545</v>
      </c>
      <c r="E59" s="53">
        <f t="shared" si="21"/>
        <v>861987</v>
      </c>
      <c r="F59" s="53">
        <f t="shared" si="21"/>
        <v>18235.092576827083</v>
      </c>
      <c r="G59" s="53">
        <f t="shared" si="21"/>
        <v>863237</v>
      </c>
      <c r="H59" s="53">
        <f t="shared" si="21"/>
        <v>18423.517918006881</v>
      </c>
      <c r="I59" s="53">
        <f t="shared" si="21"/>
        <v>842847</v>
      </c>
      <c r="J59" s="53">
        <f t="shared" si="21"/>
        <v>17365.298583246535</v>
      </c>
      <c r="K59" s="53">
        <f t="shared" si="21"/>
        <v>6372</v>
      </c>
      <c r="L59" s="53">
        <f t="shared" si="21"/>
        <v>539.14141763506996</v>
      </c>
      <c r="M59" s="53">
        <f t="shared" si="21"/>
        <v>3697</v>
      </c>
      <c r="N59" s="53">
        <f t="shared" si="21"/>
        <v>25.182455017999999</v>
      </c>
      <c r="O59" s="53">
        <f t="shared" si="21"/>
        <v>9304</v>
      </c>
      <c r="P59" s="53">
        <f t="shared" si="21"/>
        <v>302.07280494554948</v>
      </c>
      <c r="Q59" s="53">
        <f t="shared" si="21"/>
        <v>1017</v>
      </c>
      <c r="R59" s="53">
        <f t="shared" si="21"/>
        <v>191.82265716172418</v>
      </c>
      <c r="S59" s="37">
        <f t="shared" si="13"/>
        <v>0.97637960374729071</v>
      </c>
      <c r="T59" s="38">
        <f t="shared" si="14"/>
        <v>0.94256149452727167</v>
      </c>
      <c r="U59" s="38">
        <f t="shared" si="15"/>
        <v>1.1664235893503174E-2</v>
      </c>
      <c r="V59" s="38">
        <f t="shared" si="16"/>
        <v>3.0630625223943143E-2</v>
      </c>
      <c r="W59" s="38">
        <f t="shared" si="17"/>
        <v>1.1781237365868238E-3</v>
      </c>
      <c r="X59" s="39">
        <f t="shared" si="12"/>
        <v>1.0411836545844455E-2</v>
      </c>
    </row>
    <row r="60" spans="1:24" x14ac:dyDescent="0.3">
      <c r="O60" s="3"/>
    </row>
    <row r="61" spans="1:24" x14ac:dyDescent="0.3">
      <c r="O61" s="3"/>
    </row>
    <row r="62" spans="1:24" x14ac:dyDescent="0.3">
      <c r="O62" s="3"/>
    </row>
    <row r="63" spans="1:24" x14ac:dyDescent="0.3">
      <c r="N63" s="7"/>
      <c r="O63" s="3"/>
    </row>
    <row r="64" spans="1:24" x14ac:dyDescent="0.3">
      <c r="N64" s="7"/>
    </row>
  </sheetData>
  <mergeCells count="97">
    <mergeCell ref="S31:T31"/>
    <mergeCell ref="U31:V31"/>
    <mergeCell ref="W31:X31"/>
    <mergeCell ref="S32:S33"/>
    <mergeCell ref="T32:T33"/>
    <mergeCell ref="U32:U33"/>
    <mergeCell ref="V32:V33"/>
    <mergeCell ref="W32:W33"/>
    <mergeCell ref="X32:X33"/>
    <mergeCell ref="S2:T2"/>
    <mergeCell ref="U2:V2"/>
    <mergeCell ref="W2:X2"/>
    <mergeCell ref="S3:S4"/>
    <mergeCell ref="T3:T4"/>
    <mergeCell ref="U3:U4"/>
    <mergeCell ref="V3:V4"/>
    <mergeCell ref="W3:W4"/>
    <mergeCell ref="X3:X4"/>
    <mergeCell ref="A38:A39"/>
    <mergeCell ref="A54:A55"/>
    <mergeCell ref="A56:A57"/>
    <mergeCell ref="A58:A59"/>
    <mergeCell ref="A42:A43"/>
    <mergeCell ref="A44:A45"/>
    <mergeCell ref="A46:A47"/>
    <mergeCell ref="A48:A49"/>
    <mergeCell ref="A50:A51"/>
    <mergeCell ref="A52:A53"/>
    <mergeCell ref="A7:A8"/>
    <mergeCell ref="A9:A10"/>
    <mergeCell ref="A11:A12"/>
    <mergeCell ref="A13:A14"/>
    <mergeCell ref="A40:A41"/>
    <mergeCell ref="A15:A16"/>
    <mergeCell ref="A17:A18"/>
    <mergeCell ref="A19:A20"/>
    <mergeCell ref="A21:A22"/>
    <mergeCell ref="A23:A24"/>
    <mergeCell ref="A25:A26"/>
    <mergeCell ref="A31:A33"/>
    <mergeCell ref="A27:A28"/>
    <mergeCell ref="A29:A30"/>
    <mergeCell ref="A34:A35"/>
    <mergeCell ref="A36:A37"/>
    <mergeCell ref="M3:M4"/>
    <mergeCell ref="N3:N4"/>
    <mergeCell ref="O3:O4"/>
    <mergeCell ref="P3:P4"/>
    <mergeCell ref="A5:A6"/>
    <mergeCell ref="Q2:R2"/>
    <mergeCell ref="C3:C4"/>
    <mergeCell ref="D3:D4"/>
    <mergeCell ref="E3:E4"/>
    <mergeCell ref="F3:F4"/>
    <mergeCell ref="G3:G4"/>
    <mergeCell ref="H3:H4"/>
    <mergeCell ref="I3:I4"/>
    <mergeCell ref="J3:J4"/>
    <mergeCell ref="K2:L2"/>
    <mergeCell ref="M2:N2"/>
    <mergeCell ref="O2:P2"/>
    <mergeCell ref="Q3:Q4"/>
    <mergeCell ref="R3:R4"/>
    <mergeCell ref="K3:K4"/>
    <mergeCell ref="L3:L4"/>
    <mergeCell ref="A1:J1"/>
    <mergeCell ref="A2:A4"/>
    <mergeCell ref="C2:D2"/>
    <mergeCell ref="E2:F2"/>
    <mergeCell ref="G2:H2"/>
    <mergeCell ref="I2:J2"/>
    <mergeCell ref="C31:D31"/>
    <mergeCell ref="E31:F31"/>
    <mergeCell ref="G31:H31"/>
    <mergeCell ref="I31:J31"/>
    <mergeCell ref="K31:L31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B2:B4"/>
    <mergeCell ref="B31:B33"/>
    <mergeCell ref="M31:N31"/>
    <mergeCell ref="O31:P31"/>
    <mergeCell ref="Q31:R31"/>
    <mergeCell ref="C32:C33"/>
    <mergeCell ref="D32:D33"/>
    <mergeCell ref="E32:E33"/>
    <mergeCell ref="F32:F33"/>
    <mergeCell ref="G32:G33"/>
    <mergeCell ref="H32:H33"/>
    <mergeCell ref="I32:I33"/>
  </mergeCells>
  <pageMargins left="0.25" right="0.25" top="0.75" bottom="0.75" header="0.3" footer="0.3"/>
  <pageSetup paperSize="9" scale="65" fitToHeight="0" orientation="landscape" r:id="rId1"/>
  <rowBreaks count="1" manualBreakCount="1">
    <brk id="30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topLeftCell="A46" zoomScaleNormal="100" workbookViewId="0">
      <selection activeCell="E61" sqref="E61"/>
    </sheetView>
  </sheetViews>
  <sheetFormatPr defaultRowHeight="15" x14ac:dyDescent="0.25"/>
  <cols>
    <col min="1" max="1" width="20.5703125" bestFit="1" customWidth="1"/>
    <col min="2" max="2" width="8.5703125" customWidth="1"/>
    <col min="3" max="3" width="6.7109375" bestFit="1" customWidth="1"/>
    <col min="4" max="4" width="7.28515625" bestFit="1" customWidth="1"/>
    <col min="5" max="5" width="9.85546875" bestFit="1" customWidth="1"/>
    <col min="6" max="6" width="10.42578125" bestFit="1" customWidth="1"/>
    <col min="7" max="7" width="9.5703125" bestFit="1" customWidth="1"/>
    <col min="8" max="8" width="10.140625" bestFit="1" customWidth="1"/>
    <col min="9" max="9" width="9" bestFit="1" customWidth="1"/>
    <col min="10" max="10" width="10.42578125" bestFit="1" customWidth="1"/>
    <col min="11" max="11" width="6.42578125" bestFit="1" customWidth="1"/>
    <col min="12" max="12" width="8.140625" bestFit="1" customWidth="1"/>
    <col min="13" max="13" width="6" bestFit="1" customWidth="1"/>
    <col min="14" max="14" width="7.85546875" customWidth="1"/>
    <col min="15" max="15" width="6" bestFit="1" customWidth="1"/>
    <col min="16" max="16" width="5.85546875" bestFit="1" customWidth="1"/>
    <col min="17" max="17" width="7.5703125" bestFit="1" customWidth="1"/>
    <col min="18" max="18" width="7.85546875" bestFit="1" customWidth="1"/>
    <col min="19" max="20" width="8.42578125" bestFit="1" customWidth="1"/>
    <col min="21" max="21" width="6.42578125" bestFit="1" customWidth="1"/>
    <col min="22" max="22" width="7.42578125" bestFit="1" customWidth="1"/>
    <col min="23" max="23" width="6.42578125" bestFit="1" customWidth="1"/>
    <col min="24" max="24" width="6" bestFit="1" customWidth="1"/>
  </cols>
  <sheetData>
    <row r="1" spans="1:24" ht="16.5" x14ac:dyDescent="0.3">
      <c r="A1" s="66" t="s">
        <v>50</v>
      </c>
      <c r="B1" s="66"/>
      <c r="C1" s="66"/>
      <c r="D1" s="66"/>
      <c r="E1" s="66"/>
      <c r="F1" s="66"/>
      <c r="G1" s="66"/>
      <c r="H1" s="66"/>
      <c r="I1" s="66"/>
      <c r="J1" s="66"/>
      <c r="K1" s="1"/>
      <c r="L1" s="2"/>
      <c r="M1" s="3"/>
      <c r="N1" s="2" t="s">
        <v>40</v>
      </c>
      <c r="O1" s="4"/>
      <c r="P1" s="2"/>
      <c r="Q1" s="4"/>
      <c r="R1" s="2"/>
    </row>
    <row r="2" spans="1:24" ht="59.25" customHeight="1" x14ac:dyDescent="0.25">
      <c r="A2" s="67" t="s">
        <v>0</v>
      </c>
      <c r="B2" s="84" t="s">
        <v>31</v>
      </c>
      <c r="C2" s="69" t="s">
        <v>1</v>
      </c>
      <c r="D2" s="69"/>
      <c r="E2" s="69" t="s">
        <v>2</v>
      </c>
      <c r="F2" s="69"/>
      <c r="G2" s="69" t="s">
        <v>3</v>
      </c>
      <c r="H2" s="69"/>
      <c r="I2" s="69" t="s">
        <v>4</v>
      </c>
      <c r="J2" s="69"/>
      <c r="K2" s="69" t="s">
        <v>5</v>
      </c>
      <c r="L2" s="69"/>
      <c r="M2" s="69" t="s">
        <v>6</v>
      </c>
      <c r="N2" s="69"/>
      <c r="O2" s="69" t="s">
        <v>7</v>
      </c>
      <c r="P2" s="69"/>
      <c r="Q2" s="69" t="s">
        <v>8</v>
      </c>
      <c r="R2" s="69"/>
      <c r="S2" s="69" t="s">
        <v>44</v>
      </c>
      <c r="T2" s="69"/>
      <c r="U2" s="69" t="s">
        <v>47</v>
      </c>
      <c r="V2" s="69"/>
      <c r="W2" s="69" t="s">
        <v>46</v>
      </c>
      <c r="X2" s="69"/>
    </row>
    <row r="3" spans="1:24" ht="15" customHeight="1" x14ac:dyDescent="0.25">
      <c r="A3" s="67"/>
      <c r="B3" s="85"/>
      <c r="C3" s="54" t="s">
        <v>42</v>
      </c>
      <c r="D3" s="56" t="s">
        <v>34</v>
      </c>
      <c r="E3" s="54" t="s">
        <v>42</v>
      </c>
      <c r="F3" s="56" t="s">
        <v>34</v>
      </c>
      <c r="G3" s="54" t="s">
        <v>42</v>
      </c>
      <c r="H3" s="56" t="s">
        <v>34</v>
      </c>
      <c r="I3" s="54" t="s">
        <v>42</v>
      </c>
      <c r="J3" s="56" t="s">
        <v>34</v>
      </c>
      <c r="K3" s="54" t="s">
        <v>42</v>
      </c>
      <c r="L3" s="56" t="s">
        <v>34</v>
      </c>
      <c r="M3" s="54" t="s">
        <v>42</v>
      </c>
      <c r="N3" s="56" t="s">
        <v>34</v>
      </c>
      <c r="O3" s="54" t="s">
        <v>42</v>
      </c>
      <c r="P3" s="56" t="s">
        <v>34</v>
      </c>
      <c r="Q3" s="54" t="s">
        <v>42</v>
      </c>
      <c r="R3" s="56" t="s">
        <v>34</v>
      </c>
      <c r="S3" s="54" t="s">
        <v>42</v>
      </c>
      <c r="T3" s="56" t="s">
        <v>34</v>
      </c>
      <c r="U3" s="54" t="s">
        <v>42</v>
      </c>
      <c r="V3" s="56" t="s">
        <v>34</v>
      </c>
      <c r="W3" s="54" t="s">
        <v>42</v>
      </c>
      <c r="X3" s="56" t="s">
        <v>34</v>
      </c>
    </row>
    <row r="4" spans="1:24" ht="15.75" thickBot="1" x14ac:dyDescent="0.3">
      <c r="A4" s="68"/>
      <c r="B4" s="85"/>
      <c r="C4" s="70"/>
      <c r="D4" s="71"/>
      <c r="E4" s="70"/>
      <c r="F4" s="71"/>
      <c r="G4" s="70"/>
      <c r="H4" s="71"/>
      <c r="I4" s="70"/>
      <c r="J4" s="71"/>
      <c r="K4" s="70"/>
      <c r="L4" s="71"/>
      <c r="M4" s="70"/>
      <c r="N4" s="71"/>
      <c r="O4" s="70"/>
      <c r="P4" s="71"/>
      <c r="Q4" s="70"/>
      <c r="R4" s="71"/>
      <c r="S4" s="70"/>
      <c r="T4" s="71"/>
      <c r="U4" s="70"/>
      <c r="V4" s="71"/>
      <c r="W4" s="70"/>
      <c r="X4" s="71"/>
    </row>
    <row r="5" spans="1:24" ht="16.5" x14ac:dyDescent="0.3">
      <c r="A5" s="76" t="s">
        <v>43</v>
      </c>
      <c r="B5" s="8" t="s">
        <v>32</v>
      </c>
      <c r="C5" s="9">
        <v>15</v>
      </c>
      <c r="D5" s="10">
        <v>4.0385513000000097</v>
      </c>
      <c r="E5" s="9">
        <v>10524</v>
      </c>
      <c r="F5" s="10">
        <v>233.19659247499999</v>
      </c>
      <c r="G5" s="11">
        <v>10539</v>
      </c>
      <c r="H5" s="12">
        <v>237.23514377500001</v>
      </c>
      <c r="I5" s="9">
        <v>10519</v>
      </c>
      <c r="J5" s="10">
        <v>233.959562261</v>
      </c>
      <c r="K5" s="9">
        <v>15</v>
      </c>
      <c r="L5" s="10">
        <v>1.4671065140000001</v>
      </c>
      <c r="M5" s="9">
        <v>0</v>
      </c>
      <c r="N5" s="10">
        <v>0</v>
      </c>
      <c r="O5" s="9">
        <v>0</v>
      </c>
      <c r="P5" s="10">
        <v>0</v>
      </c>
      <c r="Q5" s="13">
        <v>5</v>
      </c>
      <c r="R5" s="33">
        <v>1.8084750000000094</v>
      </c>
      <c r="S5" s="27">
        <f t="shared" ref="S5:S30" si="0">I5/G5</f>
        <v>0.99810228674447288</v>
      </c>
      <c r="T5" s="28">
        <f t="shared" ref="T5:T30" si="1">J5/H5</f>
        <v>0.98619268013213646</v>
      </c>
      <c r="U5" s="28">
        <f t="shared" ref="U5:U30" si="2">(K5+M5)/G5</f>
        <v>1.4232849416453174E-3</v>
      </c>
      <c r="V5" s="28">
        <f t="shared" ref="V5:V30" si="3">(L5+N5)/H5</f>
        <v>6.1841870924125904E-3</v>
      </c>
      <c r="W5" s="28">
        <f t="shared" ref="W5:W30" si="4">Q5/G5</f>
        <v>4.7442831388177245E-4</v>
      </c>
      <c r="X5" s="29">
        <f t="shared" ref="X5:X30" si="5">R5/H5</f>
        <v>7.6231327754509009E-3</v>
      </c>
    </row>
    <row r="6" spans="1:24" ht="17.25" thickBot="1" x14ac:dyDescent="0.3">
      <c r="A6" s="77"/>
      <c r="B6" s="15" t="s">
        <v>49</v>
      </c>
      <c r="C6" s="16">
        <v>23</v>
      </c>
      <c r="D6" s="17">
        <v>3.5885790000000002</v>
      </c>
      <c r="E6" s="16">
        <v>8822</v>
      </c>
      <c r="F6" s="17">
        <v>205.84455442899997</v>
      </c>
      <c r="G6" s="18">
        <v>8845</v>
      </c>
      <c r="H6" s="19">
        <v>209.43313342899998</v>
      </c>
      <c r="I6" s="20">
        <v>8817</v>
      </c>
      <c r="J6" s="21">
        <v>204.281135764</v>
      </c>
      <c r="K6" s="20">
        <v>13</v>
      </c>
      <c r="L6" s="21">
        <v>1.1134463650000002</v>
      </c>
      <c r="M6" s="20">
        <v>0</v>
      </c>
      <c r="N6" s="21">
        <v>0</v>
      </c>
      <c r="O6" s="20">
        <v>0</v>
      </c>
      <c r="P6" s="21">
        <v>0</v>
      </c>
      <c r="Q6" s="22">
        <v>15</v>
      </c>
      <c r="R6" s="26">
        <v>4.0385512999999822</v>
      </c>
      <c r="S6" s="30">
        <f t="shared" si="0"/>
        <v>0.99683436970039574</v>
      </c>
      <c r="T6" s="31">
        <f t="shared" si="1"/>
        <v>0.97540027415601571</v>
      </c>
      <c r="U6" s="31">
        <f t="shared" si="2"/>
        <v>1.4697569248162804E-3</v>
      </c>
      <c r="V6" s="31">
        <f t="shared" si="3"/>
        <v>5.3164766566292628E-3</v>
      </c>
      <c r="W6" s="31">
        <f t="shared" si="4"/>
        <v>1.6958733747880158E-3</v>
      </c>
      <c r="X6" s="32">
        <f t="shared" si="5"/>
        <v>1.9283249187355033E-2</v>
      </c>
    </row>
    <row r="7" spans="1:24" ht="16.5" x14ac:dyDescent="0.3">
      <c r="A7" s="74" t="s">
        <v>9</v>
      </c>
      <c r="B7" s="8" t="s">
        <v>32</v>
      </c>
      <c r="C7" s="9">
        <v>0</v>
      </c>
      <c r="D7" s="10">
        <v>0</v>
      </c>
      <c r="E7" s="9">
        <v>137</v>
      </c>
      <c r="F7" s="10">
        <v>16.498740390000002</v>
      </c>
      <c r="G7" s="11">
        <v>137</v>
      </c>
      <c r="H7" s="12">
        <v>16.498740390000002</v>
      </c>
      <c r="I7" s="9">
        <v>137</v>
      </c>
      <c r="J7" s="10">
        <v>16.498740390000002</v>
      </c>
      <c r="K7" s="9">
        <v>0</v>
      </c>
      <c r="L7" s="10">
        <v>0</v>
      </c>
      <c r="M7" s="9">
        <v>0</v>
      </c>
      <c r="N7" s="10">
        <v>0</v>
      </c>
      <c r="O7" s="9">
        <v>0</v>
      </c>
      <c r="P7" s="10">
        <v>0</v>
      </c>
      <c r="Q7" s="13">
        <v>0</v>
      </c>
      <c r="R7" s="14">
        <v>0</v>
      </c>
      <c r="S7" s="27">
        <f t="shared" si="0"/>
        <v>1</v>
      </c>
      <c r="T7" s="28">
        <f t="shared" si="1"/>
        <v>1</v>
      </c>
      <c r="U7" s="28">
        <f t="shared" si="2"/>
        <v>0</v>
      </c>
      <c r="V7" s="28">
        <f t="shared" si="3"/>
        <v>0</v>
      </c>
      <c r="W7" s="28">
        <f t="shared" si="4"/>
        <v>0</v>
      </c>
      <c r="X7" s="29">
        <f t="shared" si="5"/>
        <v>0</v>
      </c>
    </row>
    <row r="8" spans="1:24" ht="17.25" thickBot="1" x14ac:dyDescent="0.3">
      <c r="A8" s="75"/>
      <c r="B8" s="15" t="s">
        <v>49</v>
      </c>
      <c r="C8" s="16">
        <v>0</v>
      </c>
      <c r="D8" s="17">
        <v>0</v>
      </c>
      <c r="E8" s="16">
        <v>74</v>
      </c>
      <c r="F8" s="17">
        <v>6.3024000000000004</v>
      </c>
      <c r="G8" s="18">
        <v>74</v>
      </c>
      <c r="H8" s="19">
        <v>6.3024000000000004</v>
      </c>
      <c r="I8" s="20">
        <v>74</v>
      </c>
      <c r="J8" s="21">
        <v>6.3023999999999996</v>
      </c>
      <c r="K8" s="20">
        <v>0</v>
      </c>
      <c r="L8" s="21">
        <v>0</v>
      </c>
      <c r="M8" s="20">
        <v>0</v>
      </c>
      <c r="N8" s="21">
        <v>0</v>
      </c>
      <c r="O8" s="20">
        <v>0</v>
      </c>
      <c r="P8" s="21">
        <v>0</v>
      </c>
      <c r="Q8" s="22">
        <v>0</v>
      </c>
      <c r="R8" s="23">
        <v>8.8817841970012523E-16</v>
      </c>
      <c r="S8" s="30">
        <f t="shared" si="0"/>
        <v>1</v>
      </c>
      <c r="T8" s="31">
        <f t="shared" si="1"/>
        <v>0.99999999999999989</v>
      </c>
      <c r="U8" s="31">
        <f t="shared" si="2"/>
        <v>0</v>
      </c>
      <c r="V8" s="31">
        <f t="shared" si="3"/>
        <v>0</v>
      </c>
      <c r="W8" s="31">
        <f t="shared" si="4"/>
        <v>0</v>
      </c>
      <c r="X8" s="32">
        <f t="shared" si="5"/>
        <v>1.4092701505777563E-16</v>
      </c>
    </row>
    <row r="9" spans="1:24" ht="16.5" x14ac:dyDescent="0.3">
      <c r="A9" s="74" t="s">
        <v>10</v>
      </c>
      <c r="B9" s="8" t="s">
        <v>32</v>
      </c>
      <c r="C9" s="9">
        <v>0</v>
      </c>
      <c r="D9" s="10">
        <v>0</v>
      </c>
      <c r="E9" s="9">
        <v>799</v>
      </c>
      <c r="F9" s="10">
        <v>14.2052242</v>
      </c>
      <c r="G9" s="11">
        <v>799</v>
      </c>
      <c r="H9" s="12">
        <v>14.2052242</v>
      </c>
      <c r="I9" s="9">
        <v>796</v>
      </c>
      <c r="J9" s="10">
        <v>14.043242299999999</v>
      </c>
      <c r="K9" s="9">
        <v>2</v>
      </c>
      <c r="L9" s="10">
        <v>0.15700140000000001</v>
      </c>
      <c r="M9" s="9">
        <v>1</v>
      </c>
      <c r="N9" s="10">
        <v>4.9804999999999997E-3</v>
      </c>
      <c r="O9" s="9">
        <v>0</v>
      </c>
      <c r="P9" s="10">
        <v>0</v>
      </c>
      <c r="Q9" s="13">
        <v>0</v>
      </c>
      <c r="R9" s="14">
        <v>6.6526645303710552E-16</v>
      </c>
      <c r="S9" s="27">
        <f t="shared" si="0"/>
        <v>0.99624530663329158</v>
      </c>
      <c r="T9" s="28">
        <f t="shared" si="1"/>
        <v>0.98859701911638953</v>
      </c>
      <c r="U9" s="28">
        <f t="shared" si="2"/>
        <v>3.7546933667083854E-3</v>
      </c>
      <c r="V9" s="28">
        <f t="shared" si="3"/>
        <v>1.1402980883610412E-2</v>
      </c>
      <c r="W9" s="28">
        <f t="shared" si="4"/>
        <v>0</v>
      </c>
      <c r="X9" s="29">
        <f t="shared" si="5"/>
        <v>4.6832520463640798E-17</v>
      </c>
    </row>
    <row r="10" spans="1:24" ht="17.25" thickBot="1" x14ac:dyDescent="0.3">
      <c r="A10" s="75"/>
      <c r="B10" s="15" t="s">
        <v>49</v>
      </c>
      <c r="C10" s="16">
        <v>0</v>
      </c>
      <c r="D10" s="17">
        <v>0</v>
      </c>
      <c r="E10" s="16">
        <v>888</v>
      </c>
      <c r="F10" s="17">
        <v>16.149783114999998</v>
      </c>
      <c r="G10" s="18">
        <v>888</v>
      </c>
      <c r="H10" s="19">
        <v>16.149783114999998</v>
      </c>
      <c r="I10" s="20">
        <v>882</v>
      </c>
      <c r="J10" s="21">
        <v>15.998953409999999</v>
      </c>
      <c r="K10" s="20">
        <v>0</v>
      </c>
      <c r="L10" s="21">
        <v>0</v>
      </c>
      <c r="M10" s="20">
        <v>6</v>
      </c>
      <c r="N10" s="21">
        <v>0.15082970000000001</v>
      </c>
      <c r="O10" s="20">
        <v>0</v>
      </c>
      <c r="P10" s="21">
        <v>0</v>
      </c>
      <c r="Q10" s="22">
        <v>0</v>
      </c>
      <c r="R10" s="23">
        <v>4.9999995810345865E-9</v>
      </c>
      <c r="S10" s="30">
        <f t="shared" si="0"/>
        <v>0.9932432432432432</v>
      </c>
      <c r="T10" s="31">
        <f t="shared" si="1"/>
        <v>0.99066057395780704</v>
      </c>
      <c r="U10" s="31">
        <f t="shared" si="2"/>
        <v>6.7567567567567571E-3</v>
      </c>
      <c r="V10" s="31">
        <f t="shared" si="3"/>
        <v>9.3394257325913332E-3</v>
      </c>
      <c r="W10" s="31">
        <f t="shared" si="4"/>
        <v>0</v>
      </c>
      <c r="X10" s="32">
        <f t="shared" si="5"/>
        <v>3.0960165504579207E-10</v>
      </c>
    </row>
    <row r="11" spans="1:24" ht="16.5" x14ac:dyDescent="0.3">
      <c r="A11" s="74" t="s">
        <v>11</v>
      </c>
      <c r="B11" s="8" t="s">
        <v>32</v>
      </c>
      <c r="C11" s="9">
        <v>172</v>
      </c>
      <c r="D11" s="10">
        <v>0.90717918499999994</v>
      </c>
      <c r="E11" s="9">
        <v>178064</v>
      </c>
      <c r="F11" s="10">
        <v>915.82314953776927</v>
      </c>
      <c r="G11" s="11">
        <v>178236</v>
      </c>
      <c r="H11" s="12">
        <v>916.73032872276929</v>
      </c>
      <c r="I11" s="9">
        <v>177914</v>
      </c>
      <c r="J11" s="10">
        <v>904.29554753292314</v>
      </c>
      <c r="K11" s="9">
        <v>177</v>
      </c>
      <c r="L11" s="10">
        <v>9.2452176999999995</v>
      </c>
      <c r="M11" s="9">
        <v>8</v>
      </c>
      <c r="N11" s="10">
        <v>2.359E-2</v>
      </c>
      <c r="O11" s="9">
        <v>1</v>
      </c>
      <c r="P11" s="10">
        <v>2.5000000000000001E-3</v>
      </c>
      <c r="Q11" s="13">
        <v>136</v>
      </c>
      <c r="R11" s="14">
        <v>3.1634734898461492</v>
      </c>
      <c r="S11" s="27">
        <f t="shared" si="0"/>
        <v>0.99819340649475974</v>
      </c>
      <c r="T11" s="28">
        <f t="shared" si="1"/>
        <v>0.98643572618877917</v>
      </c>
      <c r="U11" s="28">
        <f t="shared" si="2"/>
        <v>1.0379496846877174E-3</v>
      </c>
      <c r="V11" s="28">
        <f t="shared" si="3"/>
        <v>1.0110724396904951E-2</v>
      </c>
      <c r="W11" s="28">
        <f t="shared" si="4"/>
        <v>7.6303328171637601E-4</v>
      </c>
      <c r="X11" s="29">
        <f t="shared" si="5"/>
        <v>3.4508223309832517E-3</v>
      </c>
    </row>
    <row r="12" spans="1:24" ht="17.25" thickBot="1" x14ac:dyDescent="0.3">
      <c r="A12" s="75"/>
      <c r="B12" s="15" t="s">
        <v>49</v>
      </c>
      <c r="C12" s="16">
        <v>448</v>
      </c>
      <c r="D12" s="17">
        <v>5.4881641861538295</v>
      </c>
      <c r="E12" s="16">
        <v>170885</v>
      </c>
      <c r="F12" s="17">
        <v>736.65618979408612</v>
      </c>
      <c r="G12" s="18">
        <v>171333</v>
      </c>
      <c r="H12" s="19">
        <v>742.14435398024</v>
      </c>
      <c r="I12" s="20">
        <v>170800</v>
      </c>
      <c r="J12" s="21">
        <v>726.25862607001989</v>
      </c>
      <c r="K12" s="20">
        <v>210</v>
      </c>
      <c r="L12" s="21">
        <v>13.4186871</v>
      </c>
      <c r="M12" s="20">
        <v>147</v>
      </c>
      <c r="N12" s="21">
        <v>1.5299609080000001</v>
      </c>
      <c r="O12" s="20">
        <v>4</v>
      </c>
      <c r="P12" s="21">
        <v>2.9900702220000002E-2</v>
      </c>
      <c r="Q12" s="22">
        <v>172</v>
      </c>
      <c r="R12" s="23">
        <v>0.90717920000011221</v>
      </c>
      <c r="S12" s="30">
        <f t="shared" si="0"/>
        <v>0.99688909900602918</v>
      </c>
      <c r="T12" s="31">
        <f t="shared" si="1"/>
        <v>0.9785948275089309</v>
      </c>
      <c r="U12" s="31">
        <f t="shared" si="2"/>
        <v>2.083661641365061E-3</v>
      </c>
      <c r="V12" s="31">
        <f t="shared" si="3"/>
        <v>2.0142507219556394E-2</v>
      </c>
      <c r="W12" s="31">
        <f t="shared" si="4"/>
        <v>1.0038930036828865E-3</v>
      </c>
      <c r="X12" s="32">
        <f t="shared" si="5"/>
        <v>1.2223756673951148E-3</v>
      </c>
    </row>
    <row r="13" spans="1:24" ht="16.5" x14ac:dyDescent="0.3">
      <c r="A13" s="74" t="s">
        <v>12</v>
      </c>
      <c r="B13" s="8" t="s">
        <v>32</v>
      </c>
      <c r="C13" s="9">
        <v>1</v>
      </c>
      <c r="D13" s="10">
        <v>0.26430680000000001</v>
      </c>
      <c r="E13" s="9">
        <v>413</v>
      </c>
      <c r="F13" s="10">
        <v>41.883073078999992</v>
      </c>
      <c r="G13" s="11">
        <v>414</v>
      </c>
      <c r="H13" s="12">
        <v>42.147379878999992</v>
      </c>
      <c r="I13" s="9">
        <v>400</v>
      </c>
      <c r="J13" s="10">
        <v>40.453259937999988</v>
      </c>
      <c r="K13" s="9">
        <v>10</v>
      </c>
      <c r="L13" s="10">
        <v>1.2680712359999999</v>
      </c>
      <c r="M13" s="9">
        <v>0</v>
      </c>
      <c r="N13" s="10">
        <v>0</v>
      </c>
      <c r="O13" s="9">
        <v>0</v>
      </c>
      <c r="P13" s="10">
        <v>0</v>
      </c>
      <c r="Q13" s="13">
        <v>4</v>
      </c>
      <c r="R13" s="14">
        <v>0.42604870500000391</v>
      </c>
      <c r="S13" s="27">
        <f t="shared" si="0"/>
        <v>0.96618357487922701</v>
      </c>
      <c r="T13" s="28">
        <f t="shared" si="1"/>
        <v>0.95980485748192135</v>
      </c>
      <c r="U13" s="28">
        <f t="shared" si="2"/>
        <v>2.4154589371980676E-2</v>
      </c>
      <c r="V13" s="28">
        <f t="shared" si="3"/>
        <v>3.0086597070576593E-2</v>
      </c>
      <c r="W13" s="28">
        <f t="shared" si="4"/>
        <v>9.6618357487922701E-3</v>
      </c>
      <c r="X13" s="29">
        <f t="shared" si="5"/>
        <v>1.0108545447502027E-2</v>
      </c>
    </row>
    <row r="14" spans="1:24" ht="17.25" thickBot="1" x14ac:dyDescent="0.3">
      <c r="A14" s="75"/>
      <c r="B14" s="15" t="s">
        <v>49</v>
      </c>
      <c r="C14" s="16">
        <v>6</v>
      </c>
      <c r="D14" s="17">
        <v>3.3622082149999999</v>
      </c>
      <c r="E14" s="16">
        <v>351</v>
      </c>
      <c r="F14" s="17">
        <v>36.617670188999995</v>
      </c>
      <c r="G14" s="18">
        <v>357</v>
      </c>
      <c r="H14" s="19">
        <v>39.979878403999997</v>
      </c>
      <c r="I14" s="20">
        <v>352</v>
      </c>
      <c r="J14" s="21">
        <v>38.980513960999993</v>
      </c>
      <c r="K14" s="20">
        <v>4</v>
      </c>
      <c r="L14" s="21">
        <v>0.73505764299999998</v>
      </c>
      <c r="M14" s="20">
        <v>0</v>
      </c>
      <c r="N14" s="21">
        <v>0</v>
      </c>
      <c r="O14" s="20">
        <v>0</v>
      </c>
      <c r="P14" s="21">
        <v>0</v>
      </c>
      <c r="Q14" s="22">
        <v>1</v>
      </c>
      <c r="R14" s="23">
        <v>0.26430680000000462</v>
      </c>
      <c r="S14" s="30">
        <f t="shared" si="0"/>
        <v>0.98599439775910369</v>
      </c>
      <c r="T14" s="31">
        <f t="shared" si="1"/>
        <v>0.97500331459487333</v>
      </c>
      <c r="U14" s="31">
        <f t="shared" si="2"/>
        <v>1.1204481792717087E-2</v>
      </c>
      <c r="V14" s="31">
        <f t="shared" si="3"/>
        <v>1.8385689810563738E-2</v>
      </c>
      <c r="W14" s="31">
        <f t="shared" si="4"/>
        <v>2.8011204481792717E-3</v>
      </c>
      <c r="X14" s="32">
        <f t="shared" si="5"/>
        <v>6.6109955945629056E-3</v>
      </c>
    </row>
    <row r="15" spans="1:24" ht="16.5" x14ac:dyDescent="0.3">
      <c r="A15" s="76" t="s">
        <v>13</v>
      </c>
      <c r="B15" s="8" t="s">
        <v>32</v>
      </c>
      <c r="C15" s="9">
        <v>1</v>
      </c>
      <c r="D15" s="10">
        <v>0.5</v>
      </c>
      <c r="E15" s="9">
        <v>3723</v>
      </c>
      <c r="F15" s="10">
        <v>90.693041115999989</v>
      </c>
      <c r="G15" s="11">
        <v>3724</v>
      </c>
      <c r="H15" s="12">
        <v>91.193041115999989</v>
      </c>
      <c r="I15" s="9">
        <v>3701</v>
      </c>
      <c r="J15" s="10">
        <v>87.136580178999992</v>
      </c>
      <c r="K15" s="9">
        <v>22</v>
      </c>
      <c r="L15" s="10">
        <v>2.93931465</v>
      </c>
      <c r="M15" s="9">
        <v>0</v>
      </c>
      <c r="N15" s="10">
        <v>1.0971462869999999</v>
      </c>
      <c r="O15" s="9">
        <v>0</v>
      </c>
      <c r="P15" s="10">
        <v>0</v>
      </c>
      <c r="Q15" s="13">
        <v>1</v>
      </c>
      <c r="R15" s="14">
        <v>1.9999999999997131E-2</v>
      </c>
      <c r="S15" s="27">
        <f t="shared" si="0"/>
        <v>0.9938238453276047</v>
      </c>
      <c r="T15" s="28">
        <f t="shared" si="1"/>
        <v>0.95551786751096424</v>
      </c>
      <c r="U15" s="28">
        <f t="shared" si="2"/>
        <v>5.9076262083780882E-3</v>
      </c>
      <c r="V15" s="28">
        <f t="shared" si="3"/>
        <v>4.4262817508909633E-2</v>
      </c>
      <c r="W15" s="28">
        <f t="shared" si="4"/>
        <v>2.6852846401718581E-4</v>
      </c>
      <c r="X15" s="29">
        <f t="shared" si="5"/>
        <v>2.1931498012613259E-4</v>
      </c>
    </row>
    <row r="16" spans="1:24" ht="17.25" thickBot="1" x14ac:dyDescent="0.3">
      <c r="A16" s="77"/>
      <c r="B16" s="15" t="s">
        <v>49</v>
      </c>
      <c r="C16" s="16">
        <v>0</v>
      </c>
      <c r="D16" s="17">
        <v>0</v>
      </c>
      <c r="E16" s="16">
        <v>2485</v>
      </c>
      <c r="F16" s="17">
        <v>62.998885573999999</v>
      </c>
      <c r="G16" s="18">
        <v>2485</v>
      </c>
      <c r="H16" s="19">
        <v>62.998885573999999</v>
      </c>
      <c r="I16" s="20">
        <v>2465</v>
      </c>
      <c r="J16" s="21">
        <v>59.663579181999999</v>
      </c>
      <c r="K16" s="20">
        <v>18</v>
      </c>
      <c r="L16" s="21">
        <v>2.5217543260000008</v>
      </c>
      <c r="M16" s="20">
        <v>1</v>
      </c>
      <c r="N16" s="21">
        <v>0.31355206599999996</v>
      </c>
      <c r="O16" s="20">
        <v>0</v>
      </c>
      <c r="P16" s="21">
        <v>0</v>
      </c>
      <c r="Q16" s="22">
        <v>1</v>
      </c>
      <c r="R16" s="23">
        <v>0.49999999999999889</v>
      </c>
      <c r="S16" s="30">
        <f t="shared" si="0"/>
        <v>0.99195171026156936</v>
      </c>
      <c r="T16" s="31">
        <f t="shared" si="1"/>
        <v>0.94705769218596303</v>
      </c>
      <c r="U16" s="31">
        <f t="shared" si="2"/>
        <v>7.6458752515090539E-3</v>
      </c>
      <c r="V16" s="31">
        <f t="shared" si="3"/>
        <v>4.5005659483763116E-2</v>
      </c>
      <c r="W16" s="31">
        <f t="shared" si="4"/>
        <v>4.0241448692152917E-4</v>
      </c>
      <c r="X16" s="32">
        <f t="shared" si="5"/>
        <v>7.9366483302738249E-3</v>
      </c>
    </row>
    <row r="17" spans="1:24" ht="16.5" x14ac:dyDescent="0.3">
      <c r="A17" s="74" t="s">
        <v>14</v>
      </c>
      <c r="B17" s="8" t="s">
        <v>32</v>
      </c>
      <c r="C17" s="9">
        <v>0</v>
      </c>
      <c r="D17" s="10">
        <v>0</v>
      </c>
      <c r="E17" s="9">
        <v>445</v>
      </c>
      <c r="F17" s="10">
        <v>44.949999999999996</v>
      </c>
      <c r="G17" s="11">
        <v>445</v>
      </c>
      <c r="H17" s="12">
        <v>44.949999999999996</v>
      </c>
      <c r="I17" s="9">
        <v>420</v>
      </c>
      <c r="J17" s="10">
        <v>43.12</v>
      </c>
      <c r="K17" s="9">
        <v>25</v>
      </c>
      <c r="L17" s="10">
        <v>1.83</v>
      </c>
      <c r="M17" s="9">
        <v>0</v>
      </c>
      <c r="N17" s="10">
        <v>0</v>
      </c>
      <c r="O17" s="9">
        <v>0</v>
      </c>
      <c r="P17" s="10">
        <v>0</v>
      </c>
      <c r="Q17" s="13">
        <v>0</v>
      </c>
      <c r="R17" s="24">
        <v>-1.7763568394002505E-15</v>
      </c>
      <c r="S17" s="27">
        <f t="shared" si="0"/>
        <v>0.9438202247191011</v>
      </c>
      <c r="T17" s="28">
        <f t="shared" si="1"/>
        <v>0.95928809788654068</v>
      </c>
      <c r="U17" s="28">
        <f t="shared" si="2"/>
        <v>5.6179775280898875E-2</v>
      </c>
      <c r="V17" s="28">
        <f t="shared" si="3"/>
        <v>4.0711902113459403E-2</v>
      </c>
      <c r="W17" s="28">
        <f t="shared" si="4"/>
        <v>0</v>
      </c>
      <c r="X17" s="29">
        <f t="shared" si="5"/>
        <v>-3.9518505882096786E-17</v>
      </c>
    </row>
    <row r="18" spans="1:24" ht="17.25" thickBot="1" x14ac:dyDescent="0.3">
      <c r="A18" s="75"/>
      <c r="B18" s="15" t="s">
        <v>49</v>
      </c>
      <c r="C18" s="16">
        <v>0</v>
      </c>
      <c r="D18" s="17">
        <v>0</v>
      </c>
      <c r="E18" s="16">
        <v>1021</v>
      </c>
      <c r="F18" s="17">
        <v>38.39</v>
      </c>
      <c r="G18" s="18">
        <v>1021</v>
      </c>
      <c r="H18" s="19">
        <v>38.39</v>
      </c>
      <c r="I18" s="20">
        <v>1011</v>
      </c>
      <c r="J18" s="21">
        <v>37.22</v>
      </c>
      <c r="K18" s="20">
        <v>10</v>
      </c>
      <c r="L18" s="21">
        <v>1.17</v>
      </c>
      <c r="M18" s="20">
        <v>0</v>
      </c>
      <c r="N18" s="21">
        <v>0</v>
      </c>
      <c r="O18" s="20">
        <v>0</v>
      </c>
      <c r="P18" s="21">
        <v>0</v>
      </c>
      <c r="Q18" s="22">
        <v>0</v>
      </c>
      <c r="R18" s="23">
        <v>1.7763568394002505E-15</v>
      </c>
      <c r="S18" s="30">
        <f t="shared" si="0"/>
        <v>0.99020568070519099</v>
      </c>
      <c r="T18" s="31">
        <f t="shared" si="1"/>
        <v>0.96952331336285491</v>
      </c>
      <c r="U18" s="31">
        <f t="shared" si="2"/>
        <v>9.7943192948090115E-3</v>
      </c>
      <c r="V18" s="31">
        <f t="shared" si="3"/>
        <v>3.0476686637145086E-2</v>
      </c>
      <c r="W18" s="31">
        <f t="shared" si="4"/>
        <v>0</v>
      </c>
      <c r="X18" s="32">
        <f t="shared" si="5"/>
        <v>4.6271342521496493E-17</v>
      </c>
    </row>
    <row r="19" spans="1:24" ht="16.5" x14ac:dyDescent="0.3">
      <c r="A19" s="74" t="s">
        <v>15</v>
      </c>
      <c r="B19" s="8" t="s">
        <v>32</v>
      </c>
      <c r="C19" s="9">
        <v>0</v>
      </c>
      <c r="D19" s="10">
        <v>-6.2345961726606447E-15</v>
      </c>
      <c r="E19" s="9">
        <v>7980</v>
      </c>
      <c r="F19" s="10">
        <v>124.74976663999999</v>
      </c>
      <c r="G19" s="11">
        <v>7980</v>
      </c>
      <c r="H19" s="12">
        <v>124.74976663999999</v>
      </c>
      <c r="I19" s="9">
        <v>7980</v>
      </c>
      <c r="J19" s="10">
        <v>124.74926664000002</v>
      </c>
      <c r="K19" s="9">
        <v>0</v>
      </c>
      <c r="L19" s="10">
        <v>0</v>
      </c>
      <c r="M19" s="9">
        <v>0</v>
      </c>
      <c r="N19" s="10">
        <v>0</v>
      </c>
      <c r="O19" s="9">
        <v>0</v>
      </c>
      <c r="P19" s="10">
        <v>0</v>
      </c>
      <c r="Q19" s="13">
        <v>0</v>
      </c>
      <c r="R19" s="14">
        <v>4.9999999997396571E-4</v>
      </c>
      <c r="S19" s="27">
        <f t="shared" si="0"/>
        <v>1</v>
      </c>
      <c r="T19" s="28">
        <f t="shared" si="1"/>
        <v>0.9999959919764706</v>
      </c>
      <c r="U19" s="28">
        <f t="shared" si="2"/>
        <v>0</v>
      </c>
      <c r="V19" s="28">
        <f t="shared" si="3"/>
        <v>0</v>
      </c>
      <c r="W19" s="28">
        <f t="shared" si="4"/>
        <v>0</v>
      </c>
      <c r="X19" s="29">
        <f t="shared" si="5"/>
        <v>4.0080235293493915E-6</v>
      </c>
    </row>
    <row r="20" spans="1:24" ht="17.25" thickBot="1" x14ac:dyDescent="0.3">
      <c r="A20" s="75"/>
      <c r="B20" s="15" t="s">
        <v>49</v>
      </c>
      <c r="C20" s="16">
        <v>0</v>
      </c>
      <c r="D20" s="17">
        <v>0</v>
      </c>
      <c r="E20" s="16">
        <v>4174</v>
      </c>
      <c r="F20" s="17">
        <v>127.444199</v>
      </c>
      <c r="G20" s="18">
        <v>4174</v>
      </c>
      <c r="H20" s="19">
        <v>127.444199</v>
      </c>
      <c r="I20" s="20">
        <v>4173</v>
      </c>
      <c r="J20" s="21">
        <v>127.441219</v>
      </c>
      <c r="K20" s="20">
        <v>1</v>
      </c>
      <c r="L20" s="21">
        <v>2.98E-3</v>
      </c>
      <c r="M20" s="20">
        <v>0</v>
      </c>
      <c r="N20" s="21">
        <v>0</v>
      </c>
      <c r="O20" s="20">
        <v>0</v>
      </c>
      <c r="P20" s="21">
        <v>0</v>
      </c>
      <c r="Q20" s="22">
        <v>0</v>
      </c>
      <c r="R20" s="23">
        <v>-6.2345961726606447E-15</v>
      </c>
      <c r="S20" s="30">
        <f t="shared" si="0"/>
        <v>0.99976042165788215</v>
      </c>
      <c r="T20" s="31">
        <f t="shared" si="1"/>
        <v>0.99997661721739106</v>
      </c>
      <c r="U20" s="31">
        <f t="shared" si="2"/>
        <v>2.3957834211787255E-4</v>
      </c>
      <c r="V20" s="31">
        <f t="shared" si="3"/>
        <v>2.3382782609038173E-5</v>
      </c>
      <c r="W20" s="31">
        <f t="shared" si="4"/>
        <v>0</v>
      </c>
      <c r="X20" s="32">
        <f t="shared" si="5"/>
        <v>-4.8920203678008482E-17</v>
      </c>
    </row>
    <row r="21" spans="1:24" ht="16.5" x14ac:dyDescent="0.3">
      <c r="A21" s="74" t="s">
        <v>16</v>
      </c>
      <c r="B21" s="8" t="s">
        <v>32</v>
      </c>
      <c r="C21" s="9">
        <v>5</v>
      </c>
      <c r="D21" s="10">
        <v>0.41</v>
      </c>
      <c r="E21" s="9">
        <v>1496</v>
      </c>
      <c r="F21" s="10">
        <v>103.667053127</v>
      </c>
      <c r="G21" s="11">
        <v>1501</v>
      </c>
      <c r="H21" s="12">
        <v>104.077053127</v>
      </c>
      <c r="I21" s="9">
        <v>1438</v>
      </c>
      <c r="J21" s="10">
        <v>98.288128126999993</v>
      </c>
      <c r="K21" s="9">
        <v>59</v>
      </c>
      <c r="L21" s="10">
        <v>5.5665177999999997</v>
      </c>
      <c r="M21" s="9">
        <v>0</v>
      </c>
      <c r="N21" s="10">
        <v>0</v>
      </c>
      <c r="O21" s="9">
        <v>0</v>
      </c>
      <c r="P21" s="10">
        <v>0</v>
      </c>
      <c r="Q21" s="13">
        <v>4</v>
      </c>
      <c r="R21" s="14">
        <v>0.22240720000000636</v>
      </c>
      <c r="S21" s="27">
        <f t="shared" si="0"/>
        <v>0.9580279813457695</v>
      </c>
      <c r="T21" s="28">
        <f t="shared" si="1"/>
        <v>0.94437846935446879</v>
      </c>
      <c r="U21" s="28">
        <f t="shared" si="2"/>
        <v>3.9307128580946038E-2</v>
      </c>
      <c r="V21" s="28">
        <f t="shared" si="3"/>
        <v>5.3484583130994856E-2</v>
      </c>
      <c r="W21" s="28">
        <f t="shared" si="4"/>
        <v>2.6648900732844771E-3</v>
      </c>
      <c r="X21" s="29">
        <f t="shared" si="5"/>
        <v>2.1369475145363121E-3</v>
      </c>
    </row>
    <row r="22" spans="1:24" ht="17.25" thickBot="1" x14ac:dyDescent="0.3">
      <c r="A22" s="75"/>
      <c r="B22" s="15" t="s">
        <v>49</v>
      </c>
      <c r="C22" s="16">
        <v>44</v>
      </c>
      <c r="D22" s="17">
        <v>7.4213899999999997</v>
      </c>
      <c r="E22" s="16">
        <v>879</v>
      </c>
      <c r="F22" s="17">
        <v>64.879714336999996</v>
      </c>
      <c r="G22" s="18">
        <v>923</v>
      </c>
      <c r="H22" s="19">
        <v>72.301104336999998</v>
      </c>
      <c r="I22" s="20">
        <v>871</v>
      </c>
      <c r="J22" s="21">
        <v>66.634726336999989</v>
      </c>
      <c r="K22" s="20">
        <v>39</v>
      </c>
      <c r="L22" s="21">
        <v>2.9736951999999999</v>
      </c>
      <c r="M22" s="20">
        <v>8</v>
      </c>
      <c r="N22" s="21">
        <v>2.2826827999999999</v>
      </c>
      <c r="O22" s="20">
        <v>0</v>
      </c>
      <c r="P22" s="21">
        <v>0</v>
      </c>
      <c r="Q22" s="22">
        <v>5</v>
      </c>
      <c r="R22" s="23">
        <v>0.41000000000000902</v>
      </c>
      <c r="S22" s="30">
        <f t="shared" si="0"/>
        <v>0.94366197183098588</v>
      </c>
      <c r="T22" s="31">
        <f t="shared" si="1"/>
        <v>0.92162805738638975</v>
      </c>
      <c r="U22" s="31">
        <f t="shared" si="2"/>
        <v>5.0920910075839654E-2</v>
      </c>
      <c r="V22" s="31">
        <f t="shared" si="3"/>
        <v>7.2701213186173355E-2</v>
      </c>
      <c r="W22" s="31">
        <f t="shared" si="4"/>
        <v>5.4171180931744311E-3</v>
      </c>
      <c r="X22" s="32">
        <f t="shared" si="5"/>
        <v>5.6707294274368648E-3</v>
      </c>
    </row>
    <row r="23" spans="1:24" ht="16.5" x14ac:dyDescent="0.3">
      <c r="A23" s="74" t="s">
        <v>41</v>
      </c>
      <c r="B23" s="8" t="s">
        <v>32</v>
      </c>
      <c r="C23" s="9">
        <v>524</v>
      </c>
      <c r="D23" s="10">
        <v>12.641781699999939</v>
      </c>
      <c r="E23" s="9">
        <v>265649</v>
      </c>
      <c r="F23" s="10">
        <v>1575.6586476810003</v>
      </c>
      <c r="G23" s="11">
        <v>266173</v>
      </c>
      <c r="H23" s="12">
        <v>1588.3004293810002</v>
      </c>
      <c r="I23" s="9">
        <v>264621</v>
      </c>
      <c r="J23" s="10">
        <v>1512.4156698480001</v>
      </c>
      <c r="K23" s="9">
        <v>389</v>
      </c>
      <c r="L23" s="10">
        <v>43.277454400000003</v>
      </c>
      <c r="M23" s="9">
        <v>0</v>
      </c>
      <c r="N23" s="10">
        <v>0</v>
      </c>
      <c r="O23" s="9">
        <v>0</v>
      </c>
      <c r="P23" s="10">
        <v>0</v>
      </c>
      <c r="Q23" s="13">
        <v>1163</v>
      </c>
      <c r="R23" s="14">
        <v>32.607305133000075</v>
      </c>
      <c r="S23" s="27">
        <f t="shared" si="0"/>
        <v>0.99416920574213008</v>
      </c>
      <c r="T23" s="28">
        <f t="shared" si="1"/>
        <v>0.95222266636131669</v>
      </c>
      <c r="U23" s="28">
        <f t="shared" si="2"/>
        <v>1.461455519530531E-3</v>
      </c>
      <c r="V23" s="28">
        <f t="shared" si="3"/>
        <v>2.7247650129306012E-2</v>
      </c>
      <c r="W23" s="28">
        <f t="shared" si="4"/>
        <v>4.369338738339351E-3</v>
      </c>
      <c r="X23" s="29">
        <f t="shared" si="5"/>
        <v>2.0529683509377346E-2</v>
      </c>
    </row>
    <row r="24" spans="1:24" ht="17.25" thickBot="1" x14ac:dyDescent="0.3">
      <c r="A24" s="75"/>
      <c r="B24" s="15" t="s">
        <v>49</v>
      </c>
      <c r="C24" s="16">
        <v>321</v>
      </c>
      <c r="D24" s="17">
        <v>10.521169199999999</v>
      </c>
      <c r="E24" s="16">
        <v>163196</v>
      </c>
      <c r="F24" s="17">
        <v>954.07608559999994</v>
      </c>
      <c r="G24" s="18">
        <v>163517</v>
      </c>
      <c r="H24" s="19">
        <v>964.59725479999997</v>
      </c>
      <c r="I24" s="20">
        <v>162383</v>
      </c>
      <c r="J24" s="21">
        <v>905.33937460000004</v>
      </c>
      <c r="K24" s="20">
        <v>610</v>
      </c>
      <c r="L24" s="21">
        <v>46.616098499999993</v>
      </c>
      <c r="M24" s="20">
        <v>0</v>
      </c>
      <c r="N24" s="21">
        <v>0</v>
      </c>
      <c r="O24" s="20">
        <v>0</v>
      </c>
      <c r="P24" s="21">
        <v>0</v>
      </c>
      <c r="Q24" s="22">
        <v>524</v>
      </c>
      <c r="R24" s="23">
        <v>12.641781699999939</v>
      </c>
      <c r="S24" s="30">
        <f t="shared" si="0"/>
        <v>0.99306494125993017</v>
      </c>
      <c r="T24" s="31">
        <f t="shared" si="1"/>
        <v>0.93856723113701324</v>
      </c>
      <c r="U24" s="31">
        <f t="shared" si="2"/>
        <v>3.7304989695261044E-3</v>
      </c>
      <c r="V24" s="31">
        <f t="shared" si="3"/>
        <v>4.8327007222994219E-2</v>
      </c>
      <c r="W24" s="31">
        <f t="shared" si="4"/>
        <v>3.2045597705437356E-3</v>
      </c>
      <c r="X24" s="32">
        <f t="shared" si="5"/>
        <v>1.3105761639992528E-2</v>
      </c>
    </row>
    <row r="25" spans="1:24" ht="16.5" x14ac:dyDescent="0.3">
      <c r="A25" s="74" t="s">
        <v>17</v>
      </c>
      <c r="B25" s="8" t="s">
        <v>32</v>
      </c>
      <c r="C25" s="9">
        <v>1174</v>
      </c>
      <c r="D25" s="10">
        <v>12.35511633599894</v>
      </c>
      <c r="E25" s="9">
        <v>99519</v>
      </c>
      <c r="F25" s="10">
        <v>559.86091729372095</v>
      </c>
      <c r="G25" s="11">
        <v>100693</v>
      </c>
      <c r="H25" s="12">
        <v>572.21603362971985</v>
      </c>
      <c r="I25" s="9">
        <v>95833</v>
      </c>
      <c r="J25" s="10">
        <v>529.06882628441303</v>
      </c>
      <c r="K25" s="9">
        <v>22</v>
      </c>
      <c r="L25" s="10">
        <v>4.437330019</v>
      </c>
      <c r="M25" s="9">
        <v>8</v>
      </c>
      <c r="N25" s="10">
        <v>0.84955259999999999</v>
      </c>
      <c r="O25" s="9">
        <v>0</v>
      </c>
      <c r="P25" s="10">
        <v>1.1888175386800001E-2</v>
      </c>
      <c r="Q25" s="13">
        <v>4830</v>
      </c>
      <c r="R25" s="14">
        <v>37.848436550920006</v>
      </c>
      <c r="S25" s="27">
        <f t="shared" si="0"/>
        <v>0.95173448005323114</v>
      </c>
      <c r="T25" s="28">
        <f t="shared" si="1"/>
        <v>0.92459629788488706</v>
      </c>
      <c r="U25" s="28">
        <f t="shared" si="2"/>
        <v>2.9793530831338821E-4</v>
      </c>
      <c r="V25" s="28">
        <f t="shared" si="3"/>
        <v>9.2393122671937111E-3</v>
      </c>
      <c r="W25" s="28">
        <f t="shared" si="4"/>
        <v>4.7967584638455504E-2</v>
      </c>
      <c r="X25" s="29">
        <f t="shared" si="5"/>
        <v>6.6143614171097612E-2</v>
      </c>
    </row>
    <row r="26" spans="1:24" ht="17.25" thickBot="1" x14ac:dyDescent="0.3">
      <c r="A26" s="75"/>
      <c r="B26" s="15" t="s">
        <v>49</v>
      </c>
      <c r="C26" s="16">
        <v>21</v>
      </c>
      <c r="D26" s="17">
        <v>0.64378134499996131</v>
      </c>
      <c r="E26" s="16">
        <v>21109</v>
      </c>
      <c r="F26" s="17">
        <v>263.26039889299898</v>
      </c>
      <c r="G26" s="18">
        <v>21130</v>
      </c>
      <c r="H26" s="19">
        <v>263.90418023799896</v>
      </c>
      <c r="I26" s="20">
        <v>19917</v>
      </c>
      <c r="J26" s="21">
        <v>247.895419035</v>
      </c>
      <c r="K26" s="20">
        <v>12</v>
      </c>
      <c r="L26" s="21">
        <v>2.4217387669999999</v>
      </c>
      <c r="M26" s="20">
        <v>27</v>
      </c>
      <c r="N26" s="21">
        <v>1.2319061</v>
      </c>
      <c r="O26" s="20">
        <v>0</v>
      </c>
      <c r="P26" s="21">
        <v>0</v>
      </c>
      <c r="Q26" s="22">
        <v>1174</v>
      </c>
      <c r="R26" s="23">
        <v>12.355116335998954</v>
      </c>
      <c r="S26" s="30">
        <f t="shared" si="0"/>
        <v>0.94259346900141983</v>
      </c>
      <c r="T26" s="31">
        <f t="shared" si="1"/>
        <v>0.93933873579205285</v>
      </c>
      <c r="U26" s="31">
        <f t="shared" si="2"/>
        <v>1.8457169900615239E-3</v>
      </c>
      <c r="V26" s="31">
        <f t="shared" si="3"/>
        <v>1.3844588834117754E-2</v>
      </c>
      <c r="W26" s="31">
        <f t="shared" si="4"/>
        <v>5.5560814008518693E-2</v>
      </c>
      <c r="X26" s="32">
        <f t="shared" si="5"/>
        <v>4.6816675373829372E-2</v>
      </c>
    </row>
    <row r="27" spans="1:24" ht="16.5" x14ac:dyDescent="0.3">
      <c r="A27" s="74" t="s">
        <v>36</v>
      </c>
      <c r="B27" s="8" t="s">
        <v>32</v>
      </c>
      <c r="C27" s="9">
        <v>0</v>
      </c>
      <c r="D27" s="10">
        <v>0</v>
      </c>
      <c r="E27" s="9">
        <v>969</v>
      </c>
      <c r="F27" s="10">
        <v>16.238379348999999</v>
      </c>
      <c r="G27" s="11">
        <v>969</v>
      </c>
      <c r="H27" s="12">
        <v>16.238379348999999</v>
      </c>
      <c r="I27" s="9">
        <v>957</v>
      </c>
      <c r="J27" s="10">
        <v>13.669937615</v>
      </c>
      <c r="K27" s="9">
        <v>10</v>
      </c>
      <c r="L27" s="10">
        <v>2.2031741399999998</v>
      </c>
      <c r="M27" s="9">
        <v>0</v>
      </c>
      <c r="N27" s="10">
        <v>0</v>
      </c>
      <c r="O27" s="9">
        <v>0</v>
      </c>
      <c r="P27" s="10">
        <v>0</v>
      </c>
      <c r="Q27" s="13">
        <v>2</v>
      </c>
      <c r="R27" s="14">
        <v>0.36526759399999875</v>
      </c>
      <c r="S27" s="27">
        <f t="shared" si="0"/>
        <v>0.9876160990712074</v>
      </c>
      <c r="T27" s="28">
        <f t="shared" si="1"/>
        <v>0.84182893632435252</v>
      </c>
      <c r="U27" s="28">
        <f t="shared" si="2"/>
        <v>1.0319917440660475E-2</v>
      </c>
      <c r="V27" s="28">
        <f t="shared" si="3"/>
        <v>0.13567697198401002</v>
      </c>
      <c r="W27" s="28">
        <f t="shared" si="4"/>
        <v>2.0639834881320948E-3</v>
      </c>
      <c r="X27" s="29">
        <f t="shared" si="5"/>
        <v>2.2494091691637495E-2</v>
      </c>
    </row>
    <row r="28" spans="1:24" ht="17.25" thickBot="1" x14ac:dyDescent="0.3">
      <c r="A28" s="75"/>
      <c r="B28" s="15" t="s">
        <v>49</v>
      </c>
      <c r="C28" s="16">
        <v>0</v>
      </c>
      <c r="D28" s="17">
        <v>0</v>
      </c>
      <c r="E28" s="16">
        <v>1241</v>
      </c>
      <c r="F28" s="17">
        <v>24.406141305999999</v>
      </c>
      <c r="G28" s="18">
        <v>1241</v>
      </c>
      <c r="H28" s="19">
        <v>24.406141305999999</v>
      </c>
      <c r="I28" s="20">
        <v>1231</v>
      </c>
      <c r="J28" s="21">
        <v>22.192692516000001</v>
      </c>
      <c r="K28" s="20">
        <v>10</v>
      </c>
      <c r="L28" s="21">
        <v>2.2134488000000001</v>
      </c>
      <c r="M28" s="20">
        <v>0</v>
      </c>
      <c r="N28" s="21">
        <v>0</v>
      </c>
      <c r="O28" s="20">
        <v>0</v>
      </c>
      <c r="P28" s="21">
        <v>0</v>
      </c>
      <c r="Q28" s="22">
        <v>0</v>
      </c>
      <c r="R28" s="23">
        <v>-1.0000002603760549E-8</v>
      </c>
      <c r="S28" s="30">
        <f t="shared" si="0"/>
        <v>0.99194198227236097</v>
      </c>
      <c r="T28" s="31">
        <f t="shared" si="1"/>
        <v>0.90930771225782248</v>
      </c>
      <c r="U28" s="31">
        <f t="shared" si="2"/>
        <v>8.0580177276390001E-3</v>
      </c>
      <c r="V28" s="31">
        <f t="shared" si="3"/>
        <v>9.0692288151910619E-2</v>
      </c>
      <c r="W28" s="31">
        <f t="shared" si="4"/>
        <v>0</v>
      </c>
      <c r="X28" s="32">
        <f t="shared" si="5"/>
        <v>-4.0973304539960817E-10</v>
      </c>
    </row>
    <row r="29" spans="1:24" ht="15" customHeight="1" x14ac:dyDescent="0.3">
      <c r="A29" s="74" t="s">
        <v>18</v>
      </c>
      <c r="B29" s="8" t="s">
        <v>32</v>
      </c>
      <c r="C29" s="9">
        <v>1</v>
      </c>
      <c r="D29" s="10">
        <v>0.71859145199997421</v>
      </c>
      <c r="E29" s="9">
        <v>11834</v>
      </c>
      <c r="F29" s="10">
        <v>285.08000000000004</v>
      </c>
      <c r="G29" s="11">
        <v>11835</v>
      </c>
      <c r="H29" s="12">
        <v>285.79859145200004</v>
      </c>
      <c r="I29" s="9">
        <v>11708</v>
      </c>
      <c r="J29" s="10">
        <v>280.30238092600001</v>
      </c>
      <c r="K29" s="9">
        <v>127</v>
      </c>
      <c r="L29" s="10">
        <v>5.4953579440000002</v>
      </c>
      <c r="M29" s="9">
        <v>0</v>
      </c>
      <c r="N29" s="10">
        <v>0</v>
      </c>
      <c r="O29" s="9">
        <v>0</v>
      </c>
      <c r="P29" s="10">
        <v>0</v>
      </c>
      <c r="Q29" s="13">
        <v>0</v>
      </c>
      <c r="R29" s="14">
        <v>8.5258200002691353E-4</v>
      </c>
      <c r="S29" s="27">
        <f t="shared" si="0"/>
        <v>0.98926911702577103</v>
      </c>
      <c r="T29" s="28">
        <f t="shared" si="1"/>
        <v>0.98076893767013851</v>
      </c>
      <c r="U29" s="28">
        <f t="shared" si="2"/>
        <v>1.0730882974228981E-2</v>
      </c>
      <c r="V29" s="28">
        <f t="shared" si="3"/>
        <v>1.9228079173101688E-2</v>
      </c>
      <c r="W29" s="28">
        <f t="shared" si="4"/>
        <v>0</v>
      </c>
      <c r="X29" s="29">
        <f t="shared" si="5"/>
        <v>2.9831567597844686E-6</v>
      </c>
    </row>
    <row r="30" spans="1:24" ht="17.25" thickBot="1" x14ac:dyDescent="0.3">
      <c r="A30" s="75"/>
      <c r="B30" s="15" t="s">
        <v>49</v>
      </c>
      <c r="C30" s="16">
        <v>3</v>
      </c>
      <c r="D30" s="17">
        <v>0.09</v>
      </c>
      <c r="E30" s="16">
        <v>9208</v>
      </c>
      <c r="F30" s="17">
        <v>232.59491102800001</v>
      </c>
      <c r="G30" s="18">
        <v>9211</v>
      </c>
      <c r="H30" s="19">
        <v>232.68491102800002</v>
      </c>
      <c r="I30" s="20">
        <v>8711</v>
      </c>
      <c r="J30" s="21">
        <v>217.047534902</v>
      </c>
      <c r="K30" s="20">
        <v>265</v>
      </c>
      <c r="L30" s="21">
        <v>10.305326173999999</v>
      </c>
      <c r="M30" s="20">
        <v>234</v>
      </c>
      <c r="N30" s="21">
        <v>4.6134585000000001</v>
      </c>
      <c r="O30" s="20">
        <v>0</v>
      </c>
      <c r="P30" s="21">
        <v>0</v>
      </c>
      <c r="Q30" s="22">
        <v>1</v>
      </c>
      <c r="R30" s="23">
        <v>0.71859145200002139</v>
      </c>
      <c r="S30" s="30">
        <f t="shared" si="0"/>
        <v>0.94571707740744759</v>
      </c>
      <c r="T30" s="31">
        <f t="shared" si="1"/>
        <v>0.93279591677468809</v>
      </c>
      <c r="U30" s="31">
        <f t="shared" si="2"/>
        <v>5.4174356747367279E-2</v>
      </c>
      <c r="V30" s="31">
        <f t="shared" si="3"/>
        <v>6.4115823445916334E-2</v>
      </c>
      <c r="W30" s="31">
        <f t="shared" si="4"/>
        <v>1.0856584518510477E-4</v>
      </c>
      <c r="X30" s="32">
        <f t="shared" si="5"/>
        <v>3.0882597793956226E-3</v>
      </c>
    </row>
    <row r="31" spans="1:24" ht="63.75" customHeight="1" x14ac:dyDescent="0.25">
      <c r="A31" s="78" t="s">
        <v>0</v>
      </c>
      <c r="B31" s="86" t="s">
        <v>31</v>
      </c>
      <c r="C31" s="64" t="s">
        <v>1</v>
      </c>
      <c r="D31" s="64"/>
      <c r="E31" s="64" t="s">
        <v>2</v>
      </c>
      <c r="F31" s="64"/>
      <c r="G31" s="64" t="s">
        <v>3</v>
      </c>
      <c r="H31" s="64"/>
      <c r="I31" s="64" t="s">
        <v>4</v>
      </c>
      <c r="J31" s="64"/>
      <c r="K31" s="64" t="s">
        <v>5</v>
      </c>
      <c r="L31" s="64"/>
      <c r="M31" s="64" t="s">
        <v>6</v>
      </c>
      <c r="N31" s="64"/>
      <c r="O31" s="64" t="s">
        <v>7</v>
      </c>
      <c r="P31" s="64"/>
      <c r="Q31" s="64" t="s">
        <v>8</v>
      </c>
      <c r="R31" s="65"/>
      <c r="S31" s="69" t="s">
        <v>44</v>
      </c>
      <c r="T31" s="69"/>
      <c r="U31" s="69" t="s">
        <v>45</v>
      </c>
      <c r="V31" s="69"/>
      <c r="W31" s="69" t="s">
        <v>46</v>
      </c>
      <c r="X31" s="69"/>
    </row>
    <row r="32" spans="1:24" x14ac:dyDescent="0.25">
      <c r="A32" s="79"/>
      <c r="B32" s="85"/>
      <c r="C32" s="54" t="s">
        <v>42</v>
      </c>
      <c r="D32" s="56" t="s">
        <v>34</v>
      </c>
      <c r="E32" s="54" t="s">
        <v>42</v>
      </c>
      <c r="F32" s="56" t="s">
        <v>34</v>
      </c>
      <c r="G32" s="54" t="s">
        <v>42</v>
      </c>
      <c r="H32" s="56" t="s">
        <v>34</v>
      </c>
      <c r="I32" s="54" t="s">
        <v>42</v>
      </c>
      <c r="J32" s="56" t="s">
        <v>34</v>
      </c>
      <c r="K32" s="54" t="s">
        <v>42</v>
      </c>
      <c r="L32" s="56" t="s">
        <v>34</v>
      </c>
      <c r="M32" s="54" t="s">
        <v>42</v>
      </c>
      <c r="N32" s="56" t="s">
        <v>34</v>
      </c>
      <c r="O32" s="54" t="s">
        <v>42</v>
      </c>
      <c r="P32" s="56" t="s">
        <v>34</v>
      </c>
      <c r="Q32" s="54" t="s">
        <v>42</v>
      </c>
      <c r="R32" s="56" t="s">
        <v>34</v>
      </c>
      <c r="S32" s="54" t="s">
        <v>42</v>
      </c>
      <c r="T32" s="56" t="s">
        <v>34</v>
      </c>
      <c r="U32" s="54" t="s">
        <v>42</v>
      </c>
      <c r="V32" s="56" t="s">
        <v>34</v>
      </c>
      <c r="W32" s="54" t="s">
        <v>42</v>
      </c>
      <c r="X32" s="56" t="s">
        <v>34</v>
      </c>
    </row>
    <row r="33" spans="1:24" ht="15.75" thickBot="1" x14ac:dyDescent="0.3">
      <c r="A33" s="80"/>
      <c r="B33" s="87"/>
      <c r="C33" s="70"/>
      <c r="D33" s="71"/>
      <c r="E33" s="70"/>
      <c r="F33" s="71"/>
      <c r="G33" s="70"/>
      <c r="H33" s="71"/>
      <c r="I33" s="70"/>
      <c r="J33" s="71"/>
      <c r="K33" s="70"/>
      <c r="L33" s="71"/>
      <c r="M33" s="70"/>
      <c r="N33" s="71"/>
      <c r="O33" s="70"/>
      <c r="P33" s="71"/>
      <c r="Q33" s="70"/>
      <c r="R33" s="71"/>
      <c r="S33" s="70"/>
      <c r="T33" s="71"/>
      <c r="U33" s="70"/>
      <c r="V33" s="71"/>
      <c r="W33" s="70"/>
      <c r="X33" s="71"/>
    </row>
    <row r="34" spans="1:24" ht="16.5" x14ac:dyDescent="0.3">
      <c r="A34" s="74" t="s">
        <v>19</v>
      </c>
      <c r="B34" s="8" t="s">
        <v>32</v>
      </c>
      <c r="C34" s="9">
        <v>176</v>
      </c>
      <c r="D34" s="10">
        <v>1.7444787509999959</v>
      </c>
      <c r="E34" s="9">
        <v>72655</v>
      </c>
      <c r="F34" s="10">
        <v>660.76090485794543</v>
      </c>
      <c r="G34" s="11">
        <v>72831</v>
      </c>
      <c r="H34" s="12">
        <v>662.50538360894541</v>
      </c>
      <c r="I34" s="9">
        <v>72334</v>
      </c>
      <c r="J34" s="10">
        <v>632.92737280911047</v>
      </c>
      <c r="K34" s="9">
        <v>335</v>
      </c>
      <c r="L34" s="10">
        <v>21.6466748</v>
      </c>
      <c r="M34" s="9">
        <v>0</v>
      </c>
      <c r="N34" s="10">
        <v>0</v>
      </c>
      <c r="O34" s="9">
        <v>0</v>
      </c>
      <c r="P34" s="10">
        <v>0</v>
      </c>
      <c r="Q34" s="13">
        <v>162</v>
      </c>
      <c r="R34" s="14">
        <v>7.9313359998349426</v>
      </c>
      <c r="S34" s="27">
        <f t="shared" ref="S34:S43" si="6">I34/G34</f>
        <v>0.99317598275459629</v>
      </c>
      <c r="T34" s="28">
        <f t="shared" ref="T34:T43" si="7">J34/H34</f>
        <v>0.95535430876242688</v>
      </c>
      <c r="U34" s="28">
        <f t="shared" ref="U34:U43" si="8">(K34+M34)/G34</f>
        <v>4.5996896925759633E-3</v>
      </c>
      <c r="V34" s="28">
        <f t="shared" ref="V34:V43" si="9">(L34+N34)/H34</f>
        <v>3.2673960597997646E-2</v>
      </c>
      <c r="W34" s="28">
        <f t="shared" ref="W34:W43" si="10">Q34/G34</f>
        <v>2.2243275528277795E-3</v>
      </c>
      <c r="X34" s="29">
        <f t="shared" ref="X34:X43" si="11">R34/H34</f>
        <v>1.1971730639575516E-2</v>
      </c>
    </row>
    <row r="35" spans="1:24" ht="17.25" thickBot="1" x14ac:dyDescent="0.3">
      <c r="A35" s="75"/>
      <c r="B35" s="15" t="s">
        <v>49</v>
      </c>
      <c r="C35" s="16">
        <v>6</v>
      </c>
      <c r="D35" s="17">
        <v>2.8461905180000473</v>
      </c>
      <c r="E35" s="16">
        <v>53350</v>
      </c>
      <c r="F35" s="17">
        <v>515.49615774900008</v>
      </c>
      <c r="G35" s="18">
        <v>53356</v>
      </c>
      <c r="H35" s="19">
        <v>518.34234826700015</v>
      </c>
      <c r="I35" s="20">
        <v>52875</v>
      </c>
      <c r="J35" s="21">
        <v>490.2807153739995</v>
      </c>
      <c r="K35" s="20">
        <v>305</v>
      </c>
      <c r="L35" s="21">
        <v>26.317154142</v>
      </c>
      <c r="M35" s="20">
        <v>0</v>
      </c>
      <c r="N35" s="21">
        <v>0</v>
      </c>
      <c r="O35" s="20">
        <v>0</v>
      </c>
      <c r="P35" s="21">
        <v>0</v>
      </c>
      <c r="Q35" s="22">
        <v>176</v>
      </c>
      <c r="R35" s="23">
        <v>1.7444787510006492</v>
      </c>
      <c r="S35" s="30">
        <f t="shared" si="6"/>
        <v>0.99098508134043028</v>
      </c>
      <c r="T35" s="31">
        <f t="shared" si="7"/>
        <v>0.94586274305616647</v>
      </c>
      <c r="U35" s="31">
        <f t="shared" si="8"/>
        <v>5.7163205637604016E-3</v>
      </c>
      <c r="V35" s="31">
        <f t="shared" si="9"/>
        <v>5.0771761616598479E-2</v>
      </c>
      <c r="W35" s="31">
        <f t="shared" si="10"/>
        <v>3.2985980958092809E-3</v>
      </c>
      <c r="X35" s="32">
        <f t="shared" si="11"/>
        <v>3.3654953272350832E-3</v>
      </c>
    </row>
    <row r="36" spans="1:24" ht="16.5" x14ac:dyDescent="0.3">
      <c r="A36" s="82" t="s">
        <v>20</v>
      </c>
      <c r="B36" s="8" t="s">
        <v>32</v>
      </c>
      <c r="C36" s="9">
        <v>0</v>
      </c>
      <c r="D36" s="10">
        <v>0</v>
      </c>
      <c r="E36" s="9">
        <v>12849</v>
      </c>
      <c r="F36" s="10">
        <v>236.15155232299998</v>
      </c>
      <c r="G36" s="11">
        <v>12849</v>
      </c>
      <c r="H36" s="12">
        <v>236.15155232299998</v>
      </c>
      <c r="I36" s="9">
        <v>12788</v>
      </c>
      <c r="J36" s="10">
        <v>226.46155670600004</v>
      </c>
      <c r="K36" s="9">
        <v>61</v>
      </c>
      <c r="L36" s="10">
        <v>9.6899956169999975</v>
      </c>
      <c r="M36" s="9">
        <v>0</v>
      </c>
      <c r="N36" s="10">
        <v>0</v>
      </c>
      <c r="O36" s="9">
        <v>0</v>
      </c>
      <c r="P36" s="10">
        <v>0</v>
      </c>
      <c r="Q36" s="13">
        <v>0</v>
      </c>
      <c r="R36" s="14">
        <v>-6.0396132539608516E-14</v>
      </c>
      <c r="S36" s="27">
        <f t="shared" si="6"/>
        <v>0.99525254883648528</v>
      </c>
      <c r="T36" s="28">
        <f t="shared" si="7"/>
        <v>0.95896704670504862</v>
      </c>
      <c r="U36" s="28">
        <f t="shared" si="8"/>
        <v>4.7474511635146703E-3</v>
      </c>
      <c r="V36" s="28">
        <f t="shared" si="9"/>
        <v>4.1032953294951685E-2</v>
      </c>
      <c r="W36" s="28">
        <f t="shared" si="10"/>
        <v>0</v>
      </c>
      <c r="X36" s="29">
        <f t="shared" si="11"/>
        <v>-2.5575157963391561E-16</v>
      </c>
    </row>
    <row r="37" spans="1:24" ht="17.25" thickBot="1" x14ac:dyDescent="0.3">
      <c r="A37" s="83"/>
      <c r="B37" s="15" t="s">
        <v>49</v>
      </c>
      <c r="C37" s="16">
        <v>0</v>
      </c>
      <c r="D37" s="17">
        <v>0</v>
      </c>
      <c r="E37" s="16">
        <v>9675</v>
      </c>
      <c r="F37" s="17">
        <v>164.48294094799999</v>
      </c>
      <c r="G37" s="18">
        <v>9675</v>
      </c>
      <c r="H37" s="19">
        <v>164.48294094799999</v>
      </c>
      <c r="I37" s="20">
        <v>9605</v>
      </c>
      <c r="J37" s="21">
        <v>155.03487605300003</v>
      </c>
      <c r="K37" s="20">
        <v>69</v>
      </c>
      <c r="L37" s="21">
        <v>9.4280648969999987</v>
      </c>
      <c r="M37" s="20">
        <v>1</v>
      </c>
      <c r="N37" s="21">
        <v>0.02</v>
      </c>
      <c r="O37" s="20">
        <v>0</v>
      </c>
      <c r="P37" s="21">
        <v>0</v>
      </c>
      <c r="Q37" s="22">
        <v>0</v>
      </c>
      <c r="R37" s="23">
        <v>-2.0000396720731839E-9</v>
      </c>
      <c r="S37" s="30">
        <f t="shared" si="6"/>
        <v>0.992764857881137</v>
      </c>
      <c r="T37" s="31">
        <f t="shared" si="7"/>
        <v>0.94255899827334133</v>
      </c>
      <c r="U37" s="31">
        <f t="shared" si="8"/>
        <v>7.2351421188630487E-3</v>
      </c>
      <c r="V37" s="31">
        <f t="shared" si="9"/>
        <v>5.74410017388182E-2</v>
      </c>
      <c r="W37" s="31">
        <f t="shared" si="10"/>
        <v>0</v>
      </c>
      <c r="X37" s="32">
        <f t="shared" si="11"/>
        <v>-1.2159556854625314E-11</v>
      </c>
    </row>
    <row r="38" spans="1:24" ht="16.5" x14ac:dyDescent="0.3">
      <c r="A38" s="74" t="s">
        <v>21</v>
      </c>
      <c r="B38" s="8" t="s">
        <v>32</v>
      </c>
      <c r="C38" s="9">
        <v>0</v>
      </c>
      <c r="D38" s="10">
        <v>0</v>
      </c>
      <c r="E38" s="9">
        <v>4890</v>
      </c>
      <c r="F38" s="10">
        <v>212.751693999</v>
      </c>
      <c r="G38" s="11">
        <v>4890</v>
      </c>
      <c r="H38" s="12">
        <v>212.751693999</v>
      </c>
      <c r="I38" s="9">
        <v>4857</v>
      </c>
      <c r="J38" s="10">
        <v>207.803081456</v>
      </c>
      <c r="K38" s="9">
        <v>31</v>
      </c>
      <c r="L38" s="10">
        <v>4.6850499680000004</v>
      </c>
      <c r="M38" s="9">
        <v>0</v>
      </c>
      <c r="N38" s="10">
        <v>0</v>
      </c>
      <c r="O38" s="9">
        <v>2</v>
      </c>
      <c r="P38" s="10">
        <v>0.26356257500000002</v>
      </c>
      <c r="Q38" s="13">
        <v>0</v>
      </c>
      <c r="R38" s="14">
        <v>-4.5519144009631418E-15</v>
      </c>
      <c r="S38" s="27">
        <f t="shared" si="6"/>
        <v>0.99325153374233133</v>
      </c>
      <c r="T38" s="28">
        <f t="shared" si="7"/>
        <v>0.97673996173669364</v>
      </c>
      <c r="U38" s="28">
        <f t="shared" si="8"/>
        <v>6.3394683026584868E-3</v>
      </c>
      <c r="V38" s="28">
        <f t="shared" si="9"/>
        <v>2.2021211112058275E-2</v>
      </c>
      <c r="W38" s="28">
        <f t="shared" si="10"/>
        <v>0</v>
      </c>
      <c r="X38" s="29">
        <f t="shared" si="11"/>
        <v>-2.1395431995876552E-17</v>
      </c>
    </row>
    <row r="39" spans="1:24" ht="17.25" thickBot="1" x14ac:dyDescent="0.3">
      <c r="A39" s="75"/>
      <c r="B39" s="15" t="s">
        <v>49</v>
      </c>
      <c r="C39" s="16">
        <v>6</v>
      </c>
      <c r="D39" s="17">
        <v>0.76368774199998812</v>
      </c>
      <c r="E39" s="16">
        <v>1678</v>
      </c>
      <c r="F39" s="17">
        <v>152.74086863100001</v>
      </c>
      <c r="G39" s="18">
        <v>1684</v>
      </c>
      <c r="H39" s="19">
        <v>153.50455637300001</v>
      </c>
      <c r="I39" s="20">
        <v>1664</v>
      </c>
      <c r="J39" s="21">
        <v>150.69394855799999</v>
      </c>
      <c r="K39" s="20">
        <v>20</v>
      </c>
      <c r="L39" s="21">
        <v>2.810607815</v>
      </c>
      <c r="M39" s="20">
        <v>0</v>
      </c>
      <c r="N39" s="21">
        <v>0</v>
      </c>
      <c r="O39" s="20">
        <v>0</v>
      </c>
      <c r="P39" s="21">
        <v>0</v>
      </c>
      <c r="Q39" s="22">
        <v>0</v>
      </c>
      <c r="R39" s="23">
        <v>2.5757174171303632E-14</v>
      </c>
      <c r="S39" s="30">
        <f t="shared" si="6"/>
        <v>0.98812351543942989</v>
      </c>
      <c r="T39" s="31">
        <f t="shared" si="7"/>
        <v>0.9816903948559641</v>
      </c>
      <c r="U39" s="31">
        <f t="shared" si="8"/>
        <v>1.1876484560570071E-2</v>
      </c>
      <c r="V39" s="31">
        <f t="shared" si="9"/>
        <v>1.8309605144035707E-2</v>
      </c>
      <c r="W39" s="31">
        <f t="shared" si="10"/>
        <v>0</v>
      </c>
      <c r="X39" s="32">
        <f t="shared" si="11"/>
        <v>1.6779419959832588E-16</v>
      </c>
    </row>
    <row r="40" spans="1:24" ht="16.5" x14ac:dyDescent="0.3">
      <c r="A40" s="72" t="s">
        <v>22</v>
      </c>
      <c r="B40" s="8" t="s">
        <v>32</v>
      </c>
      <c r="C40" s="9">
        <v>260</v>
      </c>
      <c r="D40" s="10">
        <v>6.6704445380000008</v>
      </c>
      <c r="E40" s="9">
        <v>71908</v>
      </c>
      <c r="F40" s="10">
        <v>369.82251780700005</v>
      </c>
      <c r="G40" s="11">
        <v>72168</v>
      </c>
      <c r="H40" s="12">
        <v>376.49296234500008</v>
      </c>
      <c r="I40" s="9">
        <v>71858</v>
      </c>
      <c r="J40" s="10">
        <v>348.317220228</v>
      </c>
      <c r="K40" s="9">
        <v>229</v>
      </c>
      <c r="L40" s="10">
        <v>21.712051736999999</v>
      </c>
      <c r="M40" s="9">
        <v>19</v>
      </c>
      <c r="N40" s="10">
        <v>0.81282120000000002</v>
      </c>
      <c r="O40" s="9">
        <v>26</v>
      </c>
      <c r="P40" s="10">
        <v>0.12067601000000001</v>
      </c>
      <c r="Q40" s="13">
        <v>36</v>
      </c>
      <c r="R40" s="14">
        <v>5.5301931700000839</v>
      </c>
      <c r="S40" s="27">
        <f t="shared" si="6"/>
        <v>0.99570446735395191</v>
      </c>
      <c r="T40" s="28">
        <f t="shared" si="7"/>
        <v>0.92516263267842658</v>
      </c>
      <c r="U40" s="28">
        <f t="shared" si="8"/>
        <v>3.4364261168384879E-3</v>
      </c>
      <c r="V40" s="28">
        <f t="shared" si="9"/>
        <v>5.9828138079137012E-2</v>
      </c>
      <c r="W40" s="28">
        <f t="shared" si="10"/>
        <v>4.9883604921849018E-4</v>
      </c>
      <c r="X40" s="29">
        <f t="shared" si="11"/>
        <v>1.4688702640163776E-2</v>
      </c>
    </row>
    <row r="41" spans="1:24" ht="17.25" thickBot="1" x14ac:dyDescent="0.3">
      <c r="A41" s="73"/>
      <c r="B41" s="15" t="s">
        <v>49</v>
      </c>
      <c r="C41" s="16">
        <v>29</v>
      </c>
      <c r="D41" s="17">
        <v>3.4662162999999908</v>
      </c>
      <c r="E41" s="16">
        <v>78715</v>
      </c>
      <c r="F41" s="17">
        <v>317.25565367799999</v>
      </c>
      <c r="G41" s="18">
        <v>78744</v>
      </c>
      <c r="H41" s="19">
        <v>320.72186997799997</v>
      </c>
      <c r="I41" s="20">
        <v>78255</v>
      </c>
      <c r="J41" s="21">
        <v>304.91000000000003</v>
      </c>
      <c r="K41" s="20">
        <v>207</v>
      </c>
      <c r="L41" s="21">
        <v>9.0281993000000007</v>
      </c>
      <c r="M41" s="20">
        <v>22</v>
      </c>
      <c r="N41" s="21">
        <v>0.11</v>
      </c>
      <c r="O41" s="20">
        <v>0</v>
      </c>
      <c r="P41" s="21">
        <v>0</v>
      </c>
      <c r="Q41" s="22">
        <v>260</v>
      </c>
      <c r="R41" s="23">
        <v>6.6736706779999464</v>
      </c>
      <c r="S41" s="30">
        <f t="shared" si="6"/>
        <v>0.99379000304785126</v>
      </c>
      <c r="T41" s="31">
        <f t="shared" si="7"/>
        <v>0.95069912139423307</v>
      </c>
      <c r="U41" s="31">
        <f t="shared" si="8"/>
        <v>2.9081580818856039E-3</v>
      </c>
      <c r="V41" s="31">
        <f t="shared" si="9"/>
        <v>2.849259796541732E-2</v>
      </c>
      <c r="W41" s="31">
        <f t="shared" si="10"/>
        <v>3.3018388702631312E-3</v>
      </c>
      <c r="X41" s="32">
        <f t="shared" si="11"/>
        <v>2.0808280640349626E-2</v>
      </c>
    </row>
    <row r="42" spans="1:24" ht="16.5" x14ac:dyDescent="0.3">
      <c r="A42" s="72" t="s">
        <v>23</v>
      </c>
      <c r="B42" s="8" t="s">
        <v>32</v>
      </c>
      <c r="C42" s="9">
        <v>4</v>
      </c>
      <c r="D42" s="10">
        <v>0.14466243899999898</v>
      </c>
      <c r="E42" s="9">
        <v>3183</v>
      </c>
      <c r="F42" s="10">
        <v>25.071230745000001</v>
      </c>
      <c r="G42" s="11">
        <v>3187</v>
      </c>
      <c r="H42" s="12">
        <v>25.215893183999999</v>
      </c>
      <c r="I42" s="9">
        <v>3163</v>
      </c>
      <c r="J42" s="10">
        <v>23.77325999</v>
      </c>
      <c r="K42" s="9">
        <v>10</v>
      </c>
      <c r="L42" s="10">
        <v>1.2203687999999999</v>
      </c>
      <c r="M42" s="9">
        <v>9</v>
      </c>
      <c r="N42" s="10">
        <v>0.10370310000000001</v>
      </c>
      <c r="O42" s="9">
        <v>3</v>
      </c>
      <c r="P42" s="10">
        <v>7.4999999999999997E-3</v>
      </c>
      <c r="Q42" s="13">
        <v>2</v>
      </c>
      <c r="R42" s="14">
        <v>0.11106129399999909</v>
      </c>
      <c r="S42" s="27">
        <f t="shared" si="6"/>
        <v>0.99246940696579855</v>
      </c>
      <c r="T42" s="28">
        <f t="shared" si="7"/>
        <v>0.94278873314250156</v>
      </c>
      <c r="U42" s="28">
        <f t="shared" si="8"/>
        <v>5.9617194854094764E-3</v>
      </c>
      <c r="V42" s="28">
        <f t="shared" si="9"/>
        <v>5.2509418973909303E-2</v>
      </c>
      <c r="W42" s="28">
        <f t="shared" si="10"/>
        <v>6.275494195167869E-4</v>
      </c>
      <c r="X42" s="29">
        <f t="shared" si="11"/>
        <v>4.4044164206116544E-3</v>
      </c>
    </row>
    <row r="43" spans="1:24" ht="17.25" thickBot="1" x14ac:dyDescent="0.3">
      <c r="A43" s="73"/>
      <c r="B43" s="15" t="s">
        <v>49</v>
      </c>
      <c r="C43" s="16">
        <v>63</v>
      </c>
      <c r="D43" s="17">
        <v>0.5269855</v>
      </c>
      <c r="E43" s="16">
        <v>6434</v>
      </c>
      <c r="F43" s="17">
        <v>44.314906130899999</v>
      </c>
      <c r="G43" s="18">
        <v>6497</v>
      </c>
      <c r="H43" s="19">
        <v>44.841891630900001</v>
      </c>
      <c r="I43" s="20">
        <v>5608</v>
      </c>
      <c r="J43" s="21">
        <v>40.757603633899997</v>
      </c>
      <c r="K43" s="20">
        <v>8</v>
      </c>
      <c r="L43" s="21">
        <v>1.4183151000000001</v>
      </c>
      <c r="M43" s="20">
        <v>876</v>
      </c>
      <c r="N43" s="21">
        <v>2.4611104579999998</v>
      </c>
      <c r="O43" s="20">
        <v>1</v>
      </c>
      <c r="P43" s="21">
        <v>6.0199999999999997E-2</v>
      </c>
      <c r="Q43" s="22">
        <v>4</v>
      </c>
      <c r="R43" s="23">
        <v>0.14466243900000422</v>
      </c>
      <c r="S43" s="30">
        <f t="shared" si="6"/>
        <v>0.86316761582268742</v>
      </c>
      <c r="T43" s="31">
        <f t="shared" si="7"/>
        <v>0.90891802623719886</v>
      </c>
      <c r="U43" s="31">
        <f t="shared" si="8"/>
        <v>0.13606279821456058</v>
      </c>
      <c r="V43" s="31">
        <f t="shared" si="9"/>
        <v>8.651342342852314E-2</v>
      </c>
      <c r="W43" s="31">
        <f t="shared" si="10"/>
        <v>6.1566877020163152E-4</v>
      </c>
      <c r="X43" s="32">
        <f t="shared" si="11"/>
        <v>3.2260556755888303E-3</v>
      </c>
    </row>
    <row r="44" spans="1:24" ht="16.5" x14ac:dyDescent="0.3">
      <c r="A44" s="72" t="s">
        <v>39</v>
      </c>
      <c r="B44" s="8" t="s">
        <v>32</v>
      </c>
      <c r="C44" s="9">
        <v>0</v>
      </c>
      <c r="D44" s="10">
        <v>0</v>
      </c>
      <c r="E44" s="9">
        <v>1</v>
      </c>
      <c r="F44" s="10">
        <v>1E-3</v>
      </c>
      <c r="G44" s="11">
        <v>1</v>
      </c>
      <c r="H44" s="12">
        <v>1E-3</v>
      </c>
      <c r="I44" s="9">
        <v>1</v>
      </c>
      <c r="J44" s="10">
        <v>1E-3</v>
      </c>
      <c r="K44" s="9">
        <v>0</v>
      </c>
      <c r="L44" s="10">
        <v>0</v>
      </c>
      <c r="M44" s="9">
        <v>0</v>
      </c>
      <c r="N44" s="10">
        <v>0</v>
      </c>
      <c r="O44" s="9">
        <v>0</v>
      </c>
      <c r="P44" s="10">
        <v>0</v>
      </c>
      <c r="Q44" s="13">
        <v>0</v>
      </c>
      <c r="R44" s="14">
        <v>0</v>
      </c>
      <c r="S44" s="27">
        <v>0</v>
      </c>
      <c r="T44" s="28">
        <v>0</v>
      </c>
      <c r="U44" s="28">
        <v>0</v>
      </c>
      <c r="V44" s="28">
        <v>0</v>
      </c>
      <c r="W44" s="28">
        <v>0</v>
      </c>
      <c r="X44" s="29">
        <v>0</v>
      </c>
    </row>
    <row r="45" spans="1:24" ht="17.25" thickBot="1" x14ac:dyDescent="0.3">
      <c r="A45" s="73"/>
      <c r="B45" s="15" t="s">
        <v>49</v>
      </c>
      <c r="C45" s="16">
        <v>1</v>
      </c>
      <c r="D45" s="17">
        <v>1E-3</v>
      </c>
      <c r="E45" s="16">
        <v>5</v>
      </c>
      <c r="F45" s="17">
        <v>1.495486E-2</v>
      </c>
      <c r="G45" s="18">
        <v>6</v>
      </c>
      <c r="H45" s="19">
        <v>1.5954860000000001E-2</v>
      </c>
      <c r="I45" s="20">
        <v>6</v>
      </c>
      <c r="J45" s="21">
        <v>1.5954860000000001E-2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2">
        <v>0</v>
      </c>
      <c r="R45" s="23">
        <v>0</v>
      </c>
      <c r="S45" s="30">
        <v>0</v>
      </c>
      <c r="T45" s="31">
        <v>0</v>
      </c>
      <c r="U45" s="31">
        <v>0</v>
      </c>
      <c r="V45" s="31">
        <v>0</v>
      </c>
      <c r="W45" s="31">
        <v>0</v>
      </c>
      <c r="X45" s="32">
        <f t="shared" ref="X45:X59" si="12">R45/H45</f>
        <v>0</v>
      </c>
    </row>
    <row r="46" spans="1:24" ht="16.5" x14ac:dyDescent="0.3">
      <c r="A46" s="72" t="s">
        <v>24</v>
      </c>
      <c r="B46" s="8" t="s">
        <v>32</v>
      </c>
      <c r="C46" s="9">
        <v>14</v>
      </c>
      <c r="D46" s="10">
        <v>0.71235298139476122</v>
      </c>
      <c r="E46" s="9">
        <v>27764</v>
      </c>
      <c r="F46" s="10">
        <v>938.77887857398423</v>
      </c>
      <c r="G46" s="11">
        <v>27778</v>
      </c>
      <c r="H46" s="12">
        <v>939.49123155537904</v>
      </c>
      <c r="I46" s="9">
        <v>27466</v>
      </c>
      <c r="J46" s="10">
        <v>907.72835803709995</v>
      </c>
      <c r="K46" s="9">
        <v>284</v>
      </c>
      <c r="L46" s="10">
        <v>27.164109800000002</v>
      </c>
      <c r="M46" s="9">
        <v>2</v>
      </c>
      <c r="N46" s="10">
        <v>2.0000000000042206E-4</v>
      </c>
      <c r="O46" s="9">
        <v>15</v>
      </c>
      <c r="P46" s="10">
        <v>0.78282251827897054</v>
      </c>
      <c r="Q46" s="13">
        <v>11</v>
      </c>
      <c r="R46" s="14">
        <v>3.8157412000001205</v>
      </c>
      <c r="S46" s="27">
        <f t="shared" ref="S46:S59" si="13">I46/G46</f>
        <v>0.9887680898552812</v>
      </c>
      <c r="T46" s="28">
        <f t="shared" ref="T46:T59" si="14">J46/H46</f>
        <v>0.9661914103597391</v>
      </c>
      <c r="U46" s="28">
        <f t="shared" ref="U46:U59" si="15">(K46+M46)/G46</f>
        <v>1.0295917632658939E-2</v>
      </c>
      <c r="V46" s="28">
        <f t="shared" ref="V46:V59" si="16">(L46+N46)/H46</f>
        <v>2.891385133528921E-2</v>
      </c>
      <c r="W46" s="28">
        <f t="shared" ref="W46:W59" si="17">Q46/G46</f>
        <v>3.9599683202534377E-4</v>
      </c>
      <c r="X46" s="29">
        <f t="shared" si="12"/>
        <v>4.0614974060832398E-3</v>
      </c>
    </row>
    <row r="47" spans="1:24" ht="17.25" thickBot="1" x14ac:dyDescent="0.3">
      <c r="A47" s="73"/>
      <c r="B47" s="15" t="s">
        <v>49</v>
      </c>
      <c r="C47" s="16">
        <v>28</v>
      </c>
      <c r="D47" s="17">
        <v>1.1284922000000166</v>
      </c>
      <c r="E47" s="16">
        <v>37568</v>
      </c>
      <c r="F47" s="17">
        <v>891.29306811772108</v>
      </c>
      <c r="G47" s="18">
        <v>37596</v>
      </c>
      <c r="H47" s="19">
        <v>892.42156031772106</v>
      </c>
      <c r="I47" s="20">
        <v>37330</v>
      </c>
      <c r="J47" s="21">
        <v>870.45143025699997</v>
      </c>
      <c r="K47" s="20">
        <v>237</v>
      </c>
      <c r="L47" s="21">
        <v>20.817115999999999</v>
      </c>
      <c r="M47" s="20">
        <v>0</v>
      </c>
      <c r="N47" s="21">
        <v>0</v>
      </c>
      <c r="O47" s="20">
        <v>15</v>
      </c>
      <c r="P47" s="21">
        <v>0.44066107932613852</v>
      </c>
      <c r="Q47" s="22">
        <v>14</v>
      </c>
      <c r="R47" s="23">
        <v>0.71235298139495251</v>
      </c>
      <c r="S47" s="30">
        <f t="shared" si="13"/>
        <v>0.9929247792318332</v>
      </c>
      <c r="T47" s="31">
        <f t="shared" si="14"/>
        <v>0.97538144410932959</v>
      </c>
      <c r="U47" s="31">
        <f t="shared" si="15"/>
        <v>6.3038621129907439E-3</v>
      </c>
      <c r="V47" s="31">
        <f t="shared" si="16"/>
        <v>2.332654983435033E-2</v>
      </c>
      <c r="W47" s="31">
        <f t="shared" si="17"/>
        <v>3.7238004042983294E-4</v>
      </c>
      <c r="X47" s="32">
        <f t="shared" si="12"/>
        <v>7.9822475506008579E-4</v>
      </c>
    </row>
    <row r="48" spans="1:24" ht="16.5" x14ac:dyDescent="0.3">
      <c r="A48" s="72" t="s">
        <v>25</v>
      </c>
      <c r="B48" s="8" t="s">
        <v>32</v>
      </c>
      <c r="C48" s="9">
        <v>31</v>
      </c>
      <c r="D48" s="10">
        <v>1.6416660999999999</v>
      </c>
      <c r="E48" s="9">
        <v>24252</v>
      </c>
      <c r="F48" s="10">
        <v>193.29451373399999</v>
      </c>
      <c r="G48" s="11">
        <v>24283</v>
      </c>
      <c r="H48" s="12">
        <v>194.936179834</v>
      </c>
      <c r="I48" s="9">
        <v>24368</v>
      </c>
      <c r="J48" s="10">
        <v>188.85897713599999</v>
      </c>
      <c r="K48" s="9">
        <v>-164</v>
      </c>
      <c r="L48" s="10">
        <v>3.0958078000000002</v>
      </c>
      <c r="M48" s="9">
        <v>52</v>
      </c>
      <c r="N48" s="10">
        <v>1.4815231</v>
      </c>
      <c r="O48" s="9">
        <v>0</v>
      </c>
      <c r="P48" s="10">
        <v>0</v>
      </c>
      <c r="Q48" s="13">
        <v>27</v>
      </c>
      <c r="R48" s="14">
        <v>1.4998717980000076</v>
      </c>
      <c r="S48" s="27">
        <f t="shared" si="13"/>
        <v>1.0035003912201952</v>
      </c>
      <c r="T48" s="28">
        <f t="shared" si="14"/>
        <v>0.96882465480150937</v>
      </c>
      <c r="U48" s="28">
        <f t="shared" si="15"/>
        <v>-4.6122801960219086E-3</v>
      </c>
      <c r="V48" s="28">
        <f t="shared" si="16"/>
        <v>2.3481176782564811E-2</v>
      </c>
      <c r="W48" s="28">
        <f t="shared" si="17"/>
        <v>1.1118889758267101E-3</v>
      </c>
      <c r="X48" s="29">
        <f t="shared" si="12"/>
        <v>7.6941684159258662E-3</v>
      </c>
    </row>
    <row r="49" spans="1:24" ht="17.25" thickBot="1" x14ac:dyDescent="0.3">
      <c r="A49" s="73"/>
      <c r="B49" s="15" t="s">
        <v>49</v>
      </c>
      <c r="C49" s="16">
        <v>60</v>
      </c>
      <c r="D49" s="17">
        <v>1.4560621439999966</v>
      </c>
      <c r="E49" s="16">
        <v>32314</v>
      </c>
      <c r="F49" s="17">
        <v>201.34235630000001</v>
      </c>
      <c r="G49" s="18">
        <v>32374</v>
      </c>
      <c r="H49" s="19">
        <v>202.79841844399999</v>
      </c>
      <c r="I49" s="20">
        <v>31622</v>
      </c>
      <c r="J49" s="21">
        <v>193.28901604399999</v>
      </c>
      <c r="K49" s="20">
        <v>670</v>
      </c>
      <c r="L49" s="21">
        <v>5.8006408</v>
      </c>
      <c r="M49" s="20">
        <v>51</v>
      </c>
      <c r="N49" s="21">
        <v>2.0670955000000002</v>
      </c>
      <c r="O49" s="20">
        <v>0</v>
      </c>
      <c r="P49" s="21">
        <v>0</v>
      </c>
      <c r="Q49" s="22">
        <v>31</v>
      </c>
      <c r="R49" s="23">
        <v>1.6416660999999988</v>
      </c>
      <c r="S49" s="30">
        <f t="shared" si="13"/>
        <v>0.97677148328905916</v>
      </c>
      <c r="T49" s="31">
        <f t="shared" si="14"/>
        <v>0.95310908993786903</v>
      </c>
      <c r="U49" s="31">
        <f t="shared" si="15"/>
        <v>2.2270958176314325E-2</v>
      </c>
      <c r="V49" s="31">
        <f t="shared" si="16"/>
        <v>3.8795846438874314E-2</v>
      </c>
      <c r="W49" s="31">
        <f t="shared" si="17"/>
        <v>9.5755853462655219E-4</v>
      </c>
      <c r="X49" s="32">
        <f t="shared" si="12"/>
        <v>8.0950636232566195E-3</v>
      </c>
    </row>
    <row r="50" spans="1:24" ht="16.5" x14ac:dyDescent="0.3">
      <c r="A50" s="72" t="s">
        <v>26</v>
      </c>
      <c r="B50" s="8" t="s">
        <v>32</v>
      </c>
      <c r="C50" s="9">
        <v>2</v>
      </c>
      <c r="D50" s="10">
        <v>4.0000000999999952E-2</v>
      </c>
      <c r="E50" s="9">
        <v>6031</v>
      </c>
      <c r="F50" s="10">
        <v>124.79245179999998</v>
      </c>
      <c r="G50" s="11">
        <v>6033</v>
      </c>
      <c r="H50" s="12">
        <v>124.83245180099998</v>
      </c>
      <c r="I50" s="9">
        <v>5614</v>
      </c>
      <c r="J50" s="10">
        <v>123.323536401</v>
      </c>
      <c r="K50" s="9">
        <v>14</v>
      </c>
      <c r="L50" s="10">
        <v>0.53480020000000006</v>
      </c>
      <c r="M50" s="9">
        <v>398</v>
      </c>
      <c r="N50" s="10">
        <v>0.8</v>
      </c>
      <c r="O50" s="9">
        <v>0</v>
      </c>
      <c r="P50" s="10">
        <v>0</v>
      </c>
      <c r="Q50" s="13">
        <v>7</v>
      </c>
      <c r="R50" s="14">
        <v>0.17411519999997793</v>
      </c>
      <c r="S50" s="27">
        <f t="shared" si="13"/>
        <v>0.93054864909663515</v>
      </c>
      <c r="T50" s="28">
        <f t="shared" si="14"/>
        <v>0.98791247485545353</v>
      </c>
      <c r="U50" s="28">
        <f t="shared" si="15"/>
        <v>6.8291065804740592E-2</v>
      </c>
      <c r="V50" s="28">
        <f t="shared" si="16"/>
        <v>1.0692733986574696E-2</v>
      </c>
      <c r="W50" s="28">
        <f t="shared" si="17"/>
        <v>1.1602850986242334E-3</v>
      </c>
      <c r="X50" s="29">
        <f t="shared" si="12"/>
        <v>1.3947911579718182E-3</v>
      </c>
    </row>
    <row r="51" spans="1:24" ht="17.25" thickBot="1" x14ac:dyDescent="0.3">
      <c r="A51" s="73"/>
      <c r="B51" s="15" t="s">
        <v>49</v>
      </c>
      <c r="C51" s="16">
        <v>3</v>
      </c>
      <c r="D51" s="17">
        <v>6.0000000000000997E-2</v>
      </c>
      <c r="E51" s="16">
        <v>5444</v>
      </c>
      <c r="F51" s="17">
        <v>121.08595298699998</v>
      </c>
      <c r="G51" s="18">
        <v>5447</v>
      </c>
      <c r="H51" s="19">
        <v>121.14595298699999</v>
      </c>
      <c r="I51" s="20">
        <v>5165</v>
      </c>
      <c r="J51" s="21">
        <v>118.22797448700004</v>
      </c>
      <c r="K51" s="20">
        <v>10</v>
      </c>
      <c r="L51" s="21">
        <v>0.62</v>
      </c>
      <c r="M51" s="20">
        <v>266</v>
      </c>
      <c r="N51" s="21">
        <v>2.1800000000000002</v>
      </c>
      <c r="O51" s="20">
        <v>4</v>
      </c>
      <c r="P51" s="21">
        <v>0.08</v>
      </c>
      <c r="Q51" s="22">
        <v>2</v>
      </c>
      <c r="R51" s="23">
        <v>3.7978499999946694E-2</v>
      </c>
      <c r="S51" s="30">
        <f t="shared" si="13"/>
        <v>0.94822838259592435</v>
      </c>
      <c r="T51" s="31">
        <f t="shared" si="14"/>
        <v>0.97591352886288263</v>
      </c>
      <c r="U51" s="31">
        <f t="shared" si="15"/>
        <v>5.0670093629520838E-2</v>
      </c>
      <c r="V51" s="31">
        <f t="shared" si="16"/>
        <v>2.31126168969133E-2</v>
      </c>
      <c r="W51" s="31">
        <f t="shared" si="17"/>
        <v>3.6717459151826694E-4</v>
      </c>
      <c r="X51" s="32">
        <f t="shared" si="12"/>
        <v>3.1349375743506771E-4</v>
      </c>
    </row>
    <row r="52" spans="1:24" ht="16.5" x14ac:dyDescent="0.3">
      <c r="A52" s="72" t="s">
        <v>27</v>
      </c>
      <c r="B52" s="8" t="s">
        <v>32</v>
      </c>
      <c r="C52" s="9">
        <v>0</v>
      </c>
      <c r="D52" s="10">
        <v>0</v>
      </c>
      <c r="E52" s="9">
        <v>533</v>
      </c>
      <c r="F52" s="10">
        <v>127.5</v>
      </c>
      <c r="G52" s="11">
        <v>533</v>
      </c>
      <c r="H52" s="12">
        <v>127.5</v>
      </c>
      <c r="I52" s="9">
        <v>527</v>
      </c>
      <c r="J52" s="10">
        <v>127.18</v>
      </c>
      <c r="K52" s="9">
        <v>6</v>
      </c>
      <c r="L52" s="10">
        <v>0.32</v>
      </c>
      <c r="M52" s="9">
        <v>0</v>
      </c>
      <c r="N52" s="10">
        <v>0</v>
      </c>
      <c r="O52" s="9">
        <v>0</v>
      </c>
      <c r="P52" s="10">
        <v>0</v>
      </c>
      <c r="Q52" s="13">
        <v>0</v>
      </c>
      <c r="R52" s="14">
        <v>-6.8278716014447127E-15</v>
      </c>
      <c r="S52" s="27">
        <f t="shared" si="13"/>
        <v>0.98874296435272047</v>
      </c>
      <c r="T52" s="28">
        <f t="shared" si="14"/>
        <v>0.99749019607843148</v>
      </c>
      <c r="U52" s="28">
        <f t="shared" si="15"/>
        <v>1.125703564727955E-2</v>
      </c>
      <c r="V52" s="28">
        <f t="shared" si="16"/>
        <v>2.5098039215686275E-3</v>
      </c>
      <c r="W52" s="28">
        <f t="shared" si="17"/>
        <v>0</v>
      </c>
      <c r="X52" s="29">
        <f t="shared" si="12"/>
        <v>-5.355193412897814E-17</v>
      </c>
    </row>
    <row r="53" spans="1:24" ht="17.25" thickBot="1" x14ac:dyDescent="0.3">
      <c r="A53" s="73"/>
      <c r="B53" s="15" t="s">
        <v>49</v>
      </c>
      <c r="C53" s="16">
        <v>0</v>
      </c>
      <c r="D53" s="17">
        <v>0</v>
      </c>
      <c r="E53" s="16">
        <v>486</v>
      </c>
      <c r="F53" s="17">
        <v>94.184476251999996</v>
      </c>
      <c r="G53" s="18">
        <v>486</v>
      </c>
      <c r="H53" s="19">
        <v>94.184476251999996</v>
      </c>
      <c r="I53" s="20">
        <v>486</v>
      </c>
      <c r="J53" s="21">
        <v>94.184476251999996</v>
      </c>
      <c r="K53" s="20">
        <v>0</v>
      </c>
      <c r="L53" s="21">
        <v>0</v>
      </c>
      <c r="M53" s="20">
        <v>0</v>
      </c>
      <c r="N53" s="21">
        <v>0</v>
      </c>
      <c r="O53" s="20">
        <v>0</v>
      </c>
      <c r="P53" s="21">
        <v>0</v>
      </c>
      <c r="Q53" s="22">
        <v>0</v>
      </c>
      <c r="R53" s="23">
        <v>0</v>
      </c>
      <c r="S53" s="30">
        <f t="shared" si="13"/>
        <v>1</v>
      </c>
      <c r="T53" s="31">
        <f t="shared" si="14"/>
        <v>1</v>
      </c>
      <c r="U53" s="31">
        <f t="shared" si="15"/>
        <v>0</v>
      </c>
      <c r="V53" s="31">
        <f t="shared" si="16"/>
        <v>0</v>
      </c>
      <c r="W53" s="31">
        <f t="shared" si="17"/>
        <v>0</v>
      </c>
      <c r="X53" s="32">
        <f t="shared" si="12"/>
        <v>0</v>
      </c>
    </row>
    <row r="54" spans="1:24" ht="16.5" x14ac:dyDescent="0.25">
      <c r="A54" s="72" t="s">
        <v>28</v>
      </c>
      <c r="B54" s="8" t="s">
        <v>32</v>
      </c>
      <c r="C54" s="25">
        <f>SUM(C5,C7,C9,C11,C13,C15,C17,C19,C21,C23,C25,C27,C29,C34,C36,C38,C40,C42,C44,C46,C48,C50,C52)</f>
        <v>2380</v>
      </c>
      <c r="D54" s="25">
        <f t="shared" ref="D54:R55" si="18">SUM(D5,D7,D9,D11,D13,D15,D17,D19,D21,D23,D25,D27,D29,D34,D36,D38,D40,D42,D44,D46,D48,D50,D52)</f>
        <v>42.789131583393612</v>
      </c>
      <c r="E54" s="25">
        <f t="shared" si="18"/>
        <v>805618</v>
      </c>
      <c r="F54" s="25">
        <f t="shared" si="18"/>
        <v>6911.4293287284199</v>
      </c>
      <c r="G54" s="25">
        <f t="shared" si="18"/>
        <v>807998</v>
      </c>
      <c r="H54" s="25">
        <f t="shared" si="18"/>
        <v>6954.2184603118139</v>
      </c>
      <c r="I54" s="25">
        <f t="shared" si="18"/>
        <v>799400</v>
      </c>
      <c r="J54" s="25">
        <f t="shared" si="18"/>
        <v>6684.3755048045477</v>
      </c>
      <c r="K54" s="25">
        <f t="shared" si="18"/>
        <v>1664</v>
      </c>
      <c r="L54" s="25">
        <f t="shared" si="18"/>
        <v>167.95540452499998</v>
      </c>
      <c r="M54" s="25">
        <f t="shared" si="18"/>
        <v>497</v>
      </c>
      <c r="N54" s="25">
        <f t="shared" si="18"/>
        <v>5.1735167870000005</v>
      </c>
      <c r="O54" s="25">
        <f t="shared" si="18"/>
        <v>47</v>
      </c>
      <c r="P54" s="25">
        <f t="shared" si="18"/>
        <v>1.1889492786657705</v>
      </c>
      <c r="Q54" s="25">
        <f t="shared" si="18"/>
        <v>6390</v>
      </c>
      <c r="R54" s="25">
        <f t="shared" si="18"/>
        <v>95.525084916601301</v>
      </c>
      <c r="S54" s="34">
        <f t="shared" si="13"/>
        <v>0.98935888455169441</v>
      </c>
      <c r="T54" s="35">
        <f t="shared" si="14"/>
        <v>0.96119722769031801</v>
      </c>
      <c r="U54" s="35">
        <f t="shared" si="15"/>
        <v>2.6745115705731947E-3</v>
      </c>
      <c r="V54" s="35">
        <f t="shared" si="16"/>
        <v>2.4895525255649968E-2</v>
      </c>
      <c r="W54" s="35">
        <f t="shared" si="17"/>
        <v>7.9084354169193481E-3</v>
      </c>
      <c r="X54" s="36">
        <f t="shared" si="12"/>
        <v>1.3736278988324755E-2</v>
      </c>
    </row>
    <row r="55" spans="1:24" ht="17.25" thickBot="1" x14ac:dyDescent="0.3">
      <c r="A55" s="73"/>
      <c r="B55" s="15" t="s">
        <v>49</v>
      </c>
      <c r="C55" s="16">
        <f>SUM(C6,C8,C10,C12,C14,C16,C18,C20,C22,C24,C26,C28,C30,C35,C37,C39,C41,C43,C45,C47,C49,C51,C53)</f>
        <v>1062</v>
      </c>
      <c r="D55" s="17">
        <f t="shared" si="18"/>
        <v>41.363926350153832</v>
      </c>
      <c r="E55" s="16">
        <f t="shared" si="18"/>
        <v>610002</v>
      </c>
      <c r="F55" s="17">
        <f t="shared" si="18"/>
        <v>5271.8322689187062</v>
      </c>
      <c r="G55" s="18">
        <f t="shared" si="18"/>
        <v>611064</v>
      </c>
      <c r="H55" s="19">
        <f t="shared" si="18"/>
        <v>5313.1961952688607</v>
      </c>
      <c r="I55" s="20">
        <f t="shared" si="18"/>
        <v>604303</v>
      </c>
      <c r="J55" s="21">
        <f t="shared" si="18"/>
        <v>5093.1021702959206</v>
      </c>
      <c r="K55" s="20">
        <f t="shared" si="18"/>
        <v>2718</v>
      </c>
      <c r="L55" s="21">
        <f t="shared" si="18"/>
        <v>159.73233092899997</v>
      </c>
      <c r="M55" s="20">
        <f t="shared" si="18"/>
        <v>1639</v>
      </c>
      <c r="N55" s="21">
        <f t="shared" si="18"/>
        <v>16.960596032000002</v>
      </c>
      <c r="O55" s="20">
        <f t="shared" si="18"/>
        <v>24</v>
      </c>
      <c r="P55" s="21">
        <f t="shared" si="18"/>
        <v>0.61076178154613847</v>
      </c>
      <c r="Q55" s="22">
        <f t="shared" si="18"/>
        <v>2380</v>
      </c>
      <c r="R55" s="23">
        <f t="shared" si="18"/>
        <v>42.790336230394487</v>
      </c>
      <c r="S55" s="37">
        <f t="shared" si="13"/>
        <v>0.98893569249702162</v>
      </c>
      <c r="T55" s="38">
        <f t="shared" si="14"/>
        <v>0.95857596503420617</v>
      </c>
      <c r="U55" s="38">
        <f t="shared" si="15"/>
        <v>7.1301860361598782E-3</v>
      </c>
      <c r="V55" s="38">
        <f t="shared" si="16"/>
        <v>3.3255486992619682E-2</v>
      </c>
      <c r="W55" s="38">
        <f t="shared" si="17"/>
        <v>3.8948457117421414E-3</v>
      </c>
      <c r="X55" s="39">
        <f t="shared" si="12"/>
        <v>8.0535961138602733E-3</v>
      </c>
    </row>
    <row r="56" spans="1:24" ht="16.5" x14ac:dyDescent="0.3">
      <c r="A56" s="72" t="s">
        <v>29</v>
      </c>
      <c r="B56" s="8" t="s">
        <v>32</v>
      </c>
      <c r="C56" s="9">
        <v>788</v>
      </c>
      <c r="D56" s="10">
        <v>7.4807427999999998</v>
      </c>
      <c r="E56" s="9">
        <v>217196</v>
      </c>
      <c r="F56" s="10">
        <v>4872.6452779000001</v>
      </c>
      <c r="G56" s="11">
        <v>217984</v>
      </c>
      <c r="H56" s="12">
        <v>4880.1260207000005</v>
      </c>
      <c r="I56" s="9">
        <v>198532</v>
      </c>
      <c r="J56" s="10">
        <v>4621.71872419991</v>
      </c>
      <c r="K56" s="9">
        <v>382</v>
      </c>
      <c r="L56" s="10">
        <v>1.8245</v>
      </c>
      <c r="M56" s="9">
        <v>0</v>
      </c>
      <c r="N56" s="10">
        <v>0</v>
      </c>
      <c r="O56" s="9">
        <v>0</v>
      </c>
      <c r="P56" s="10">
        <v>0</v>
      </c>
      <c r="Q56" s="13">
        <v>19070</v>
      </c>
      <c r="R56" s="14">
        <v>256.58279650009052</v>
      </c>
      <c r="S56" s="27">
        <f t="shared" si="13"/>
        <v>0.91076409277745152</v>
      </c>
      <c r="T56" s="28">
        <f t="shared" si="14"/>
        <v>0.94704905254413396</v>
      </c>
      <c r="U56" s="28">
        <f t="shared" si="15"/>
        <v>1.7524221961244862E-3</v>
      </c>
      <c r="V56" s="28">
        <f t="shared" si="16"/>
        <v>3.7386329620608765E-4</v>
      </c>
      <c r="W56" s="28">
        <f t="shared" si="17"/>
        <v>8.748348502642396E-2</v>
      </c>
      <c r="X56" s="29">
        <f t="shared" si="12"/>
        <v>5.257708415965999E-2</v>
      </c>
    </row>
    <row r="57" spans="1:24" ht="17.25" thickBot="1" x14ac:dyDescent="0.3">
      <c r="A57" s="73"/>
      <c r="B57" s="15" t="s">
        <v>49</v>
      </c>
      <c r="C57" s="16">
        <v>360</v>
      </c>
      <c r="D57" s="17">
        <v>5.64</v>
      </c>
      <c r="E57" s="16">
        <v>258618</v>
      </c>
      <c r="F57" s="17">
        <v>4598.91</v>
      </c>
      <c r="G57" s="18">
        <v>258978</v>
      </c>
      <c r="H57" s="19">
        <v>4604.55</v>
      </c>
      <c r="I57" s="20">
        <v>258149</v>
      </c>
      <c r="J57" s="21">
        <v>4596.5200000000004</v>
      </c>
      <c r="K57" s="20">
        <v>41</v>
      </c>
      <c r="L57" s="21">
        <v>0.55000000000000004</v>
      </c>
      <c r="M57" s="20">
        <v>0</v>
      </c>
      <c r="N57" s="21">
        <v>0</v>
      </c>
      <c r="O57" s="20">
        <v>0</v>
      </c>
      <c r="P57" s="21">
        <v>0</v>
      </c>
      <c r="Q57" s="22">
        <v>788</v>
      </c>
      <c r="R57" s="23">
        <v>7.4799999999997455</v>
      </c>
      <c r="S57" s="30">
        <f t="shared" si="13"/>
        <v>0.99679895589586764</v>
      </c>
      <c r="T57" s="31">
        <f t="shared" si="14"/>
        <v>0.99825607279755901</v>
      </c>
      <c r="U57" s="31">
        <f t="shared" si="15"/>
        <v>1.58314605873858E-4</v>
      </c>
      <c r="V57" s="31">
        <f t="shared" si="16"/>
        <v>1.1944706866034684E-4</v>
      </c>
      <c r="W57" s="31">
        <f t="shared" si="17"/>
        <v>3.0427294982585391E-3</v>
      </c>
      <c r="X57" s="32">
        <f t="shared" si="12"/>
        <v>1.6244801337806617E-3</v>
      </c>
    </row>
    <row r="58" spans="1:24" ht="16.5" x14ac:dyDescent="0.25">
      <c r="A58" s="72" t="s">
        <v>30</v>
      </c>
      <c r="B58" s="8" t="s">
        <v>32</v>
      </c>
      <c r="C58" s="25">
        <f>C54+C56</f>
        <v>3168</v>
      </c>
      <c r="D58" s="25">
        <f t="shared" ref="D58:R59" si="19">D54+D56</f>
        <v>50.269874383393613</v>
      </c>
      <c r="E58" s="25">
        <f t="shared" si="19"/>
        <v>1022814</v>
      </c>
      <c r="F58" s="25">
        <f t="shared" si="19"/>
        <v>11784.074606628419</v>
      </c>
      <c r="G58" s="25">
        <f t="shared" si="19"/>
        <v>1025982</v>
      </c>
      <c r="H58" s="25">
        <f t="shared" si="19"/>
        <v>11834.344481011814</v>
      </c>
      <c r="I58" s="25">
        <f t="shared" si="19"/>
        <v>997932</v>
      </c>
      <c r="J58" s="25">
        <f t="shared" si="19"/>
        <v>11306.094229004459</v>
      </c>
      <c r="K58" s="25">
        <f t="shared" si="19"/>
        <v>2046</v>
      </c>
      <c r="L58" s="25">
        <f t="shared" si="19"/>
        <v>169.77990452499998</v>
      </c>
      <c r="M58" s="25">
        <f t="shared" si="19"/>
        <v>497</v>
      </c>
      <c r="N58" s="25">
        <f t="shared" si="19"/>
        <v>5.1735167870000005</v>
      </c>
      <c r="O58" s="25">
        <f t="shared" si="19"/>
        <v>47</v>
      </c>
      <c r="P58" s="25">
        <f t="shared" si="19"/>
        <v>1.1889492786657705</v>
      </c>
      <c r="Q58" s="25">
        <f t="shared" si="19"/>
        <v>25460</v>
      </c>
      <c r="R58" s="25">
        <f t="shared" si="19"/>
        <v>352.10788141669184</v>
      </c>
      <c r="S58" s="34">
        <f t="shared" si="13"/>
        <v>0.97266033907027605</v>
      </c>
      <c r="T58" s="35">
        <f t="shared" si="14"/>
        <v>0.95536294782909759</v>
      </c>
      <c r="U58" s="35">
        <f t="shared" si="15"/>
        <v>2.4786009891011734E-3</v>
      </c>
      <c r="V58" s="35">
        <f t="shared" si="16"/>
        <v>1.4783532927633842E-2</v>
      </c>
      <c r="W58" s="35">
        <f t="shared" si="17"/>
        <v>2.4815250170080957E-2</v>
      </c>
      <c r="X58" s="36">
        <f t="shared" si="12"/>
        <v>2.9753053241068684E-2</v>
      </c>
    </row>
    <row r="59" spans="1:24" ht="17.25" thickBot="1" x14ac:dyDescent="0.3">
      <c r="A59" s="73"/>
      <c r="B59" s="15" t="s">
        <v>49</v>
      </c>
      <c r="C59" s="53">
        <f>C55+C57</f>
        <v>1422</v>
      </c>
      <c r="D59" s="53">
        <f t="shared" si="19"/>
        <v>47.003926350153833</v>
      </c>
      <c r="E59" s="53">
        <f t="shared" si="19"/>
        <v>868620</v>
      </c>
      <c r="F59" s="53">
        <f t="shared" si="19"/>
        <v>9870.742268918706</v>
      </c>
      <c r="G59" s="53">
        <f t="shared" si="19"/>
        <v>870042</v>
      </c>
      <c r="H59" s="53">
        <f t="shared" si="19"/>
        <v>9917.7461952688609</v>
      </c>
      <c r="I59" s="53">
        <f t="shared" si="19"/>
        <v>862452</v>
      </c>
      <c r="J59" s="53">
        <f t="shared" si="19"/>
        <v>9689.622170295921</v>
      </c>
      <c r="K59" s="53">
        <f t="shared" si="19"/>
        <v>2759</v>
      </c>
      <c r="L59" s="53">
        <f t="shared" si="19"/>
        <v>160.28233092899998</v>
      </c>
      <c r="M59" s="53">
        <f t="shared" si="19"/>
        <v>1639</v>
      </c>
      <c r="N59" s="53">
        <f t="shared" si="19"/>
        <v>16.960596032000002</v>
      </c>
      <c r="O59" s="53">
        <f t="shared" si="19"/>
        <v>24</v>
      </c>
      <c r="P59" s="53">
        <f t="shared" si="19"/>
        <v>0.61076178154613847</v>
      </c>
      <c r="Q59" s="53">
        <f t="shared" si="19"/>
        <v>3168</v>
      </c>
      <c r="R59" s="53">
        <f t="shared" si="19"/>
        <v>50.270336230394236</v>
      </c>
      <c r="S59" s="37">
        <f t="shared" si="13"/>
        <v>0.99127628321391381</v>
      </c>
      <c r="T59" s="38">
        <f t="shared" si="14"/>
        <v>0.97699840059611898</v>
      </c>
      <c r="U59" s="38">
        <f t="shared" si="15"/>
        <v>5.0549283827677283E-3</v>
      </c>
      <c r="V59" s="38">
        <f t="shared" si="16"/>
        <v>1.7871290862993806E-2</v>
      </c>
      <c r="W59" s="38">
        <f t="shared" si="17"/>
        <v>3.6412035281055397E-3</v>
      </c>
      <c r="X59" s="39">
        <f t="shared" si="12"/>
        <v>5.0687258214346205E-3</v>
      </c>
    </row>
  </sheetData>
  <mergeCells count="97">
    <mergeCell ref="S31:T31"/>
    <mergeCell ref="U31:V31"/>
    <mergeCell ref="W31:X31"/>
    <mergeCell ref="S32:S33"/>
    <mergeCell ref="T32:T33"/>
    <mergeCell ref="U32:U33"/>
    <mergeCell ref="V32:V33"/>
    <mergeCell ref="W32:W33"/>
    <mergeCell ref="X32:X33"/>
    <mergeCell ref="S2:T2"/>
    <mergeCell ref="U2:V2"/>
    <mergeCell ref="W2:X2"/>
    <mergeCell ref="S3:S4"/>
    <mergeCell ref="T3:T4"/>
    <mergeCell ref="U3:U4"/>
    <mergeCell ref="V3:V4"/>
    <mergeCell ref="W3:W4"/>
    <mergeCell ref="X3:X4"/>
    <mergeCell ref="I32:I33"/>
    <mergeCell ref="O32:O33"/>
    <mergeCell ref="P32:P33"/>
    <mergeCell ref="Q32:Q33"/>
    <mergeCell ref="R32:R33"/>
    <mergeCell ref="J32:J33"/>
    <mergeCell ref="K32:K33"/>
    <mergeCell ref="L32:L33"/>
    <mergeCell ref="M32:M33"/>
    <mergeCell ref="N32:N33"/>
    <mergeCell ref="B31:B33"/>
    <mergeCell ref="C31:D31"/>
    <mergeCell ref="E31:F31"/>
    <mergeCell ref="G31:H31"/>
    <mergeCell ref="C32:C33"/>
    <mergeCell ref="D32:D33"/>
    <mergeCell ref="E32:E33"/>
    <mergeCell ref="F32:F33"/>
    <mergeCell ref="G32:G33"/>
    <mergeCell ref="H32:H33"/>
    <mergeCell ref="I31:J31"/>
    <mergeCell ref="K31:L31"/>
    <mergeCell ref="M31:N31"/>
    <mergeCell ref="O31:P31"/>
    <mergeCell ref="Q31:R31"/>
    <mergeCell ref="A1:J1"/>
    <mergeCell ref="A2:A4"/>
    <mergeCell ref="C2:D2"/>
    <mergeCell ref="E2:F2"/>
    <mergeCell ref="G2:H2"/>
    <mergeCell ref="I2:J2"/>
    <mergeCell ref="I3:I4"/>
    <mergeCell ref="J3:J4"/>
    <mergeCell ref="B2:B4"/>
    <mergeCell ref="K2:L2"/>
    <mergeCell ref="M2:N2"/>
    <mergeCell ref="O2:P2"/>
    <mergeCell ref="Q2:R2"/>
    <mergeCell ref="C3:C4"/>
    <mergeCell ref="D3:D4"/>
    <mergeCell ref="E3:E4"/>
    <mergeCell ref="F3:F4"/>
    <mergeCell ref="G3:G4"/>
    <mergeCell ref="H3:H4"/>
    <mergeCell ref="Q3:Q4"/>
    <mergeCell ref="R3:R4"/>
    <mergeCell ref="O3:O4"/>
    <mergeCell ref="P3:P4"/>
    <mergeCell ref="A11:A12"/>
    <mergeCell ref="K3:K4"/>
    <mergeCell ref="L3:L4"/>
    <mergeCell ref="M3:M4"/>
    <mergeCell ref="N3:N4"/>
    <mergeCell ref="A5:A6"/>
    <mergeCell ref="A7:A8"/>
    <mergeCell ref="A9:A10"/>
    <mergeCell ref="A38:A39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4:A35"/>
    <mergeCell ref="A36:A37"/>
    <mergeCell ref="A31:A33"/>
    <mergeCell ref="A52:A53"/>
    <mergeCell ref="A54:A55"/>
    <mergeCell ref="A56:A57"/>
    <mergeCell ref="A58:A59"/>
    <mergeCell ref="A40:A41"/>
    <mergeCell ref="A42:A43"/>
    <mergeCell ref="A44:A45"/>
    <mergeCell ref="A46:A47"/>
    <mergeCell ref="A48:A49"/>
    <mergeCell ref="A50:A51"/>
  </mergeCells>
  <pageMargins left="0.25" right="0.25" top="0.75" bottom="0.75" header="0.3" footer="0.3"/>
  <pageSetup paperSize="9" scale="74" fitToHeight="0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Indl-DC</vt:lpstr>
      <vt:lpstr>Group DC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</dc:creator>
  <cp:lastModifiedBy>Arun K</cp:lastModifiedBy>
  <cp:lastPrinted>2021-06-22T10:07:48Z</cp:lastPrinted>
  <dcterms:created xsi:type="dcterms:W3CDTF">2021-06-22T04:37:14Z</dcterms:created>
  <dcterms:modified xsi:type="dcterms:W3CDTF">2021-09-17T10:25:35Z</dcterms:modified>
</cp:coreProperties>
</file>